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arrefour IS, BS &amp; CFS" sheetId="1" r:id="rId1"/>
    <sheet name="Tesco IS, BS &amp; CFS" sheetId="2" r:id="rId2"/>
    <sheet name="Segments Carrefour" sheetId="3" r:id="rId3"/>
    <sheet name="Segments Tesco" sheetId="4" r:id="rId4"/>
  </sheets>
  <definedNames/>
  <calcPr fullCalcOnLoad="1"/>
</workbook>
</file>

<file path=xl/sharedStrings.xml><?xml version="1.0" encoding="utf-8"?>
<sst xmlns="http://schemas.openxmlformats.org/spreadsheetml/2006/main" count="372" uniqueCount="203">
  <si>
    <t>Minority interest</t>
  </si>
  <si>
    <t>Cash and cash equivalents</t>
  </si>
  <si>
    <t>Inventories</t>
  </si>
  <si>
    <t>Goodwill</t>
  </si>
  <si>
    <t>Cost of sales</t>
  </si>
  <si>
    <t>Income Statement in € million (IFRS)</t>
  </si>
  <si>
    <t>Balance Sheet in € million (IFRS)</t>
  </si>
  <si>
    <t>Shareholders' equity</t>
  </si>
  <si>
    <t>Net sales</t>
  </si>
  <si>
    <t>Earnings before taxes</t>
  </si>
  <si>
    <t>Income tax</t>
  </si>
  <si>
    <t>Other intangible assets</t>
  </si>
  <si>
    <t>Total assets</t>
  </si>
  <si>
    <t>Trade payables</t>
  </si>
  <si>
    <t>Total liabilities and shareholders' equity</t>
  </si>
  <si>
    <t>Cash flow statement in € million (IFRS)</t>
  </si>
  <si>
    <t>Operating activities</t>
  </si>
  <si>
    <t>Deferred tax assets</t>
  </si>
  <si>
    <t>Deferred tax liabilities</t>
  </si>
  <si>
    <t>Goodwill amortization</t>
  </si>
  <si>
    <t>Net income</t>
  </si>
  <si>
    <t>Net earnings per share (€)</t>
  </si>
  <si>
    <t>Net earnings per share (€) - diluted</t>
  </si>
  <si>
    <t>Weighted average shares outstanding</t>
  </si>
  <si>
    <t>Weighted average shares outstanding, diluted</t>
  </si>
  <si>
    <t>Net change in cash and cash equivalents</t>
  </si>
  <si>
    <t>2004 IFRS</t>
  </si>
  <si>
    <t>Other income</t>
  </si>
  <si>
    <t>Total income</t>
  </si>
  <si>
    <t>Gross margin from current operations</t>
  </si>
  <si>
    <t>Sales, general and administrative expenses</t>
  </si>
  <si>
    <t>Depreciation, amortization and provisions</t>
  </si>
  <si>
    <t>Activity contribution</t>
  </si>
  <si>
    <t>Non-recurring income</t>
  </si>
  <si>
    <t>Non-recurring expenses</t>
  </si>
  <si>
    <t>EBIT</t>
  </si>
  <si>
    <t>Interest income, of which</t>
  </si>
  <si>
    <t xml:space="preserve">    Net debt expense</t>
  </si>
  <si>
    <t xml:space="preserve">    Other financial income and expenses</t>
  </si>
  <si>
    <t>Net income from recurring operations of consolidated companies</t>
  </si>
  <si>
    <t>Net income from companies consolidated by the equity method</t>
  </si>
  <si>
    <t>Net income before from recurring operations</t>
  </si>
  <si>
    <t>Net income from discontinued operations</t>
  </si>
  <si>
    <t>Total net income, Group share</t>
  </si>
  <si>
    <t>16.653.8</t>
  </si>
  <si>
    <t>16.113.8</t>
  </si>
  <si>
    <t>Other income and expenses</t>
  </si>
  <si>
    <t>2003 French GAAP</t>
  </si>
  <si>
    <t>2004 French GAAP</t>
  </si>
  <si>
    <t>2002 French GAAP</t>
  </si>
  <si>
    <t>2001 French GAAP</t>
  </si>
  <si>
    <t>2005 IFRS</t>
  </si>
  <si>
    <t>Tangible fixed assets</t>
  </si>
  <si>
    <t>Financial assets</t>
  </si>
  <si>
    <t>Investment in companies accounted for by the equity method</t>
  </si>
  <si>
    <t>Investment properties</t>
  </si>
  <si>
    <t>Consumer credit from financial companies</t>
  </si>
  <si>
    <t>Non-current assets</t>
  </si>
  <si>
    <t>Commercial receivables</t>
  </si>
  <si>
    <t>Consumer credit from financial companies short term</t>
  </si>
  <si>
    <t>Tax receivables</t>
  </si>
  <si>
    <t>Other assets</t>
  </si>
  <si>
    <t>Assets held for sale</t>
  </si>
  <si>
    <t>Shareholders' equity, Group share</t>
  </si>
  <si>
    <t>Shareholders' equity, Minority interest</t>
  </si>
  <si>
    <t>Borrowings</t>
  </si>
  <si>
    <t>Provisions</t>
  </si>
  <si>
    <t>Consumer credit refinancing</t>
  </si>
  <si>
    <t>Borrowings - under 1 year</t>
  </si>
  <si>
    <t>Consumer credit refinancing short-term</t>
  </si>
  <si>
    <t>Tax payables</t>
  </si>
  <si>
    <t>Other liabilities</t>
  </si>
  <si>
    <t>Liabilities held for sale</t>
  </si>
  <si>
    <t>Current liabilities</t>
  </si>
  <si>
    <t>Non-current liabilities</t>
  </si>
  <si>
    <t>Income before tax</t>
  </si>
  <si>
    <t>Tax</t>
  </si>
  <si>
    <t>Provision for amortization</t>
  </si>
  <si>
    <t>Capital gains and losses on sales of assets</t>
  </si>
  <si>
    <t>Changes in provisions</t>
  </si>
  <si>
    <t>Dividends on companies accounted for by the equity method</t>
  </si>
  <si>
    <t>Cash flow from operations</t>
  </si>
  <si>
    <t>Change in working capital</t>
  </si>
  <si>
    <t>Impact of discontinued activities</t>
  </si>
  <si>
    <t>Change in cash flow from operating activities (excluding financial companies)</t>
  </si>
  <si>
    <t>Investing activities</t>
  </si>
  <si>
    <t>Acquisition of tangible and intangible fixed assets</t>
  </si>
  <si>
    <t>Acquisition of financial assets</t>
  </si>
  <si>
    <t>Acquisition of subsidiaries</t>
  </si>
  <si>
    <t>Disposals of subsidiaries</t>
  </si>
  <si>
    <t>Disposals of fixed assets</t>
  </si>
  <si>
    <t>Disposals of investments</t>
  </si>
  <si>
    <t>Other uses</t>
  </si>
  <si>
    <t>Net cash from investing activities</t>
  </si>
  <si>
    <t>Financing activities</t>
  </si>
  <si>
    <t>Proceeds on issue of shares</t>
  </si>
  <si>
    <t>Dividends paid by Carrefour (parent company)</t>
  </si>
  <si>
    <t>Dividends paid by consolidated companies to minority interests</t>
  </si>
  <si>
    <t>Change in borrowings</t>
  </si>
  <si>
    <t>Net cash from financing activities</t>
  </si>
  <si>
    <t>Impact of currency fluctuations</t>
  </si>
  <si>
    <t>Cash and cash equivalents at beginning of year</t>
  </si>
  <si>
    <t>Cash and cash equivalents at end of year</t>
  </si>
  <si>
    <t>France</t>
  </si>
  <si>
    <t>Rest of Europe</t>
  </si>
  <si>
    <t>Latin America</t>
  </si>
  <si>
    <t>Asia</t>
  </si>
  <si>
    <t>Total</t>
  </si>
  <si>
    <t>Type of store</t>
  </si>
  <si>
    <t>Hypermarket</t>
  </si>
  <si>
    <t>Supermarket</t>
  </si>
  <si>
    <t>Hard discount</t>
  </si>
  <si>
    <t>Other</t>
  </si>
  <si>
    <t>Region</t>
  </si>
  <si>
    <t>Tangible and intangible fixed assets</t>
  </si>
  <si>
    <t>NA</t>
  </si>
  <si>
    <t>EBIT (2005 figures are EBIT, before non-recurring income items)</t>
  </si>
  <si>
    <t>Capital expenditures</t>
  </si>
  <si>
    <t>Sales area of consolidated stores (sq.m. thousands) (2000 and 1999 exclude "other" formats)</t>
  </si>
  <si>
    <t>Revenue (Sales excluding VAT)</t>
  </si>
  <si>
    <t>Gross profit</t>
  </si>
  <si>
    <t>Profit arising on property-related items</t>
  </si>
  <si>
    <t>Operating profit</t>
  </si>
  <si>
    <t>Share of post-tax profits of Joint ventures and Associates</t>
  </si>
  <si>
    <t>Finance income</t>
  </si>
  <si>
    <t>Finance costs</t>
  </si>
  <si>
    <t>Profit before tax</t>
  </si>
  <si>
    <t>Taxation</t>
  </si>
  <si>
    <t>Profit for the period from continuing operations</t>
  </si>
  <si>
    <t>Loss for the period from discontinuing operation</t>
  </si>
  <si>
    <t>Profit for the year</t>
  </si>
  <si>
    <t>Employment costs</t>
  </si>
  <si>
    <t>Depreciation and amortisation</t>
  </si>
  <si>
    <t>Other expenses, net of other income</t>
  </si>
  <si>
    <t>Selling and general expenses</t>
  </si>
  <si>
    <t>Goodwill and intangible assets</t>
  </si>
  <si>
    <t>Property, plant and equipment</t>
  </si>
  <si>
    <t>Investment property</t>
  </si>
  <si>
    <t>Investments in joint ventures and associates</t>
  </si>
  <si>
    <t>Other investments</t>
  </si>
  <si>
    <t>Trade and other receivables</t>
  </si>
  <si>
    <t>Derivative financial instruments</t>
  </si>
  <si>
    <t>Income Statement in BPD million (IFRS)</t>
  </si>
  <si>
    <t>Balance Sheet in BPD million (IFRS)</t>
  </si>
  <si>
    <t>Non-current assets classified as held for sale and assets of the disposal group</t>
  </si>
  <si>
    <t>Trade and other payables</t>
  </si>
  <si>
    <t>Financial liabilities - borrowings</t>
  </si>
  <si>
    <t>Financial liabilities - derivative financial instruments</t>
  </si>
  <si>
    <t>Current tax liabilities</t>
  </si>
  <si>
    <t>Financial liabilities - derivative financial instruments and other liabilities</t>
  </si>
  <si>
    <t>Post-employment benefit obligations</t>
  </si>
  <si>
    <t>Other non-current liabilities</t>
  </si>
  <si>
    <t>Share capital</t>
  </si>
  <si>
    <t>Share premium account</t>
  </si>
  <si>
    <t>Other reserves</t>
  </si>
  <si>
    <t>Retained earnings</t>
  </si>
  <si>
    <t>Equity attributable to equity holders of the parent</t>
  </si>
  <si>
    <t>Minority interests</t>
  </si>
  <si>
    <t>Liabilities directly associated with the disposal group</t>
  </si>
  <si>
    <t>Cash flow statement in BPD million (IFRS)</t>
  </si>
  <si>
    <t>Net finance costs</t>
  </si>
  <si>
    <t>Share of post-tax profits of joint ventures and associates</t>
  </si>
  <si>
    <t>Loss on disposal of non-property assets</t>
  </si>
  <si>
    <t>Release of impairment provisions</t>
  </si>
  <si>
    <t>Share-based payments</t>
  </si>
  <si>
    <t>Additional pension contribution</t>
  </si>
  <si>
    <t>Increase in inventories</t>
  </si>
  <si>
    <t>Increase in trade and other receivables</t>
  </si>
  <si>
    <t>Increase in trade payables</t>
  </si>
  <si>
    <t>Increase in other payables</t>
  </si>
  <si>
    <t>Interest paid</t>
  </si>
  <si>
    <t>Corporation tax paid</t>
  </si>
  <si>
    <t>Net cash from operating activities</t>
  </si>
  <si>
    <t>Operating loss of discontinuing operation</t>
  </si>
  <si>
    <t>Acquisition of subsidiaries, net of cash acquired</t>
  </si>
  <si>
    <t>Proceeds from sale of subsidiary, net of cash acquired</t>
  </si>
  <si>
    <t>Purchase of property, plant and equipment and investment properties</t>
  </si>
  <si>
    <t>Proceeds from sale of property, plant and equipment</t>
  </si>
  <si>
    <t>Purchase of intangible assets</t>
  </si>
  <si>
    <t>Net increase in loans to joint ventures</t>
  </si>
  <si>
    <t>Equity investments made</t>
  </si>
  <si>
    <t>Dividends received</t>
  </si>
  <si>
    <t>Interest received</t>
  </si>
  <si>
    <t>Proceeds from issue of ordinary share capital</t>
  </si>
  <si>
    <t>Repayment of borrowings</t>
  </si>
  <si>
    <t>New finance leases</t>
  </si>
  <si>
    <t>Repayment s of obligations under finance leases</t>
  </si>
  <si>
    <t>Dividends paid</t>
  </si>
  <si>
    <t>Own shares purchased</t>
  </si>
  <si>
    <t>Effect of foreign exchange rate changes</t>
  </si>
  <si>
    <t>Net increase in cash and cash equivalents</t>
  </si>
  <si>
    <t>Depreciation and Amortization</t>
  </si>
  <si>
    <t>Current assets</t>
  </si>
  <si>
    <t>Income statement items by nature in € million (IFRS)</t>
  </si>
  <si>
    <t>Labor costs</t>
  </si>
  <si>
    <t>UK</t>
  </si>
  <si>
    <t>Revenue excluding VAT</t>
  </si>
  <si>
    <t>Sales area of consolidated stores (sq.m. thousands) ("Rest of Europe" includes "Asia")</t>
  </si>
  <si>
    <t>Total assets (excl. investments in joint ventures and associates)</t>
  </si>
  <si>
    <t>Capital expenditures (for PP&amp;E)</t>
  </si>
  <si>
    <t>Fiscal year</t>
  </si>
  <si>
    <t>Number of consolidated stores</t>
  </si>
  <si>
    <t>Number of consolidated  stores (details)</t>
  </si>
</sst>
</file>

<file path=xl/styles.xml><?xml version="1.0" encoding="utf-8"?>
<styleSheet xmlns="http://schemas.openxmlformats.org/spreadsheetml/2006/main">
  <numFmts count="4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_-* ###0_-;\(###0\);_-* &quot;–&quot;_-;_-@_-"/>
    <numFmt numFmtId="177" formatCode="_-* #,##0_-;\(#,##0\);_-* &quot;–&quot;_-;_-@_-"/>
    <numFmt numFmtId="178" formatCode="_-#,###_-;\(#,###\);_-&quot;–&quot;_-;_-@_-"/>
    <numFmt numFmtId="179" formatCode="_-#,###_-;\(#,###\);_-\ &quot;–&quot;_-;_-@_-"/>
    <numFmt numFmtId="180" formatCode="_-* #,###_-;\(#,###\);_-* &quot;–&quot;_-;_-@_-"/>
    <numFmt numFmtId="181" formatCode="_-* #,###.00_-;\(#,###.00\);_-* &quot;–&quot;_-;_-@_-"/>
    <numFmt numFmtId="182" formatCode="_-\ #,##0.00_-;\(#,##0.00\);_-* &quot;–&quot;_-;_-@_-"/>
    <numFmt numFmtId="183" formatCode="#,##0_);\(#,##0\);\ &quot;- &quot;"/>
    <numFmt numFmtId="184" formatCode="#,##0;\(#,##0\)"/>
    <numFmt numFmtId="185" formatCode="#,##0.00;\(#,##0.00\)"/>
    <numFmt numFmtId="186" formatCode="#,##0.00000"/>
    <numFmt numFmtId="187" formatCode="00000"/>
    <numFmt numFmtId="188" formatCode="0.0%"/>
    <numFmt numFmtId="189" formatCode="#,##0.0"/>
    <numFmt numFmtId="190" formatCode="0.00000000000000%"/>
    <numFmt numFmtId="191" formatCode="0.0"/>
    <numFmt numFmtId="192" formatCode="#,##0.000"/>
    <numFmt numFmtId="193" formatCode="#,##0.0_);\(#,##0.0\)"/>
    <numFmt numFmtId="194" formatCode="0.0000"/>
    <numFmt numFmtId="195" formatCode="0.000000000000000%"/>
  </numFmts>
  <fonts count="41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justify"/>
    </xf>
    <xf numFmtId="189" fontId="2" fillId="0" borderId="0" xfId="0" applyNumberFormat="1" applyFont="1" applyAlignment="1">
      <alignment horizontal="right"/>
    </xf>
    <xf numFmtId="189" fontId="2" fillId="0" borderId="10" xfId="0" applyNumberFormat="1" applyFont="1" applyBorder="1" applyAlignment="1">
      <alignment horizontal="right"/>
    </xf>
    <xf numFmtId="189" fontId="3" fillId="0" borderId="0" xfId="0" applyNumberFormat="1" applyFont="1" applyAlignment="1">
      <alignment horizontal="right"/>
    </xf>
    <xf numFmtId="189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justify"/>
    </xf>
    <xf numFmtId="189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89" fontId="3" fillId="0" borderId="11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89" fontId="3" fillId="0" borderId="11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vertical="justify"/>
    </xf>
    <xf numFmtId="0" fontId="3" fillId="0" borderId="0" xfId="0" applyFont="1" applyAlignment="1">
      <alignment horizontal="lef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83</xdr:row>
      <xdr:rowOff>0</xdr:rowOff>
    </xdr:from>
    <xdr:to>
      <xdr:col>0</xdr:col>
      <xdr:colOff>28575</xdr:colOff>
      <xdr:row>83</xdr:row>
      <xdr:rowOff>9525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83</xdr:row>
      <xdr:rowOff>0</xdr:rowOff>
    </xdr:from>
    <xdr:to>
      <xdr:col>0</xdr:col>
      <xdr:colOff>47625</xdr:colOff>
      <xdr:row>83</xdr:row>
      <xdr:rowOff>9525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70</xdr:row>
      <xdr:rowOff>0</xdr:rowOff>
    </xdr:from>
    <xdr:to>
      <xdr:col>0</xdr:col>
      <xdr:colOff>28575</xdr:colOff>
      <xdr:row>70</xdr:row>
      <xdr:rowOff>9525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70</xdr:row>
      <xdr:rowOff>0</xdr:rowOff>
    </xdr:from>
    <xdr:to>
      <xdr:col>0</xdr:col>
      <xdr:colOff>47625</xdr:colOff>
      <xdr:row>70</xdr:row>
      <xdr:rowOff>9525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2" max="2" width="10.7109375" style="0" bestFit="1" customWidth="1"/>
    <col min="3" max="3" width="10.140625" style="0" bestFit="1" customWidth="1"/>
    <col min="4" max="4" width="10.140625" style="0" customWidth="1"/>
    <col min="5" max="7" width="11.140625" style="0" bestFit="1" customWidth="1"/>
  </cols>
  <sheetData>
    <row r="1" spans="1:7" ht="38.25">
      <c r="A1" s="1" t="s">
        <v>5</v>
      </c>
      <c r="B1" s="3" t="s">
        <v>51</v>
      </c>
      <c r="C1" s="3" t="s">
        <v>26</v>
      </c>
      <c r="D1" s="3" t="s">
        <v>48</v>
      </c>
      <c r="E1" s="3" t="s">
        <v>47</v>
      </c>
      <c r="F1" s="3" t="s">
        <v>49</v>
      </c>
      <c r="G1" s="3" t="s">
        <v>50</v>
      </c>
    </row>
    <row r="2" spans="1:7" ht="12.75">
      <c r="A2" s="1"/>
      <c r="B2" s="4"/>
      <c r="C2" s="4"/>
      <c r="D2" s="4"/>
      <c r="E2" s="4"/>
      <c r="F2" s="4"/>
      <c r="G2" s="4"/>
    </row>
    <row r="3" spans="1:7" ht="12.75">
      <c r="A3" s="5" t="s">
        <v>8</v>
      </c>
      <c r="B3" s="6">
        <v>74496.8</v>
      </c>
      <c r="C3" s="6">
        <v>72668</v>
      </c>
      <c r="D3" s="6">
        <v>72668</v>
      </c>
      <c r="E3" s="6">
        <v>70486.2</v>
      </c>
      <c r="F3" s="6">
        <v>68728.8</v>
      </c>
      <c r="G3" s="6">
        <v>69486.1</v>
      </c>
    </row>
    <row r="4" spans="1:7" ht="12.75">
      <c r="A4" s="5" t="s">
        <v>27</v>
      </c>
      <c r="B4" s="6">
        <v>1011.3</v>
      </c>
      <c r="C4" s="6">
        <v>1038.6</v>
      </c>
      <c r="D4" s="6">
        <v>0</v>
      </c>
      <c r="E4" s="6">
        <v>0</v>
      </c>
      <c r="F4" s="6">
        <v>0</v>
      </c>
      <c r="G4" s="6">
        <v>0</v>
      </c>
    </row>
    <row r="5" spans="1:7" ht="12.75">
      <c r="A5" s="2" t="s">
        <v>28</v>
      </c>
      <c r="B5" s="14">
        <v>75508.1</v>
      </c>
      <c r="C5" s="14">
        <v>73706.6</v>
      </c>
      <c r="D5" s="14">
        <v>72668</v>
      </c>
      <c r="E5" s="14">
        <v>70486.2</v>
      </c>
      <c r="F5" s="14">
        <v>68728.8</v>
      </c>
      <c r="G5" s="14">
        <v>69486.1</v>
      </c>
    </row>
    <row r="6" spans="1:7" ht="12.75">
      <c r="A6" s="5" t="s">
        <v>4</v>
      </c>
      <c r="B6" s="7">
        <v>-58626.5</v>
      </c>
      <c r="C6" s="7">
        <v>-57052.8</v>
      </c>
      <c r="D6" s="7">
        <v>-56554.2</v>
      </c>
      <c r="E6" s="7">
        <v>-54630.4</v>
      </c>
      <c r="F6" s="7">
        <v>-53182.1</v>
      </c>
      <c r="G6" s="7">
        <v>-53875</v>
      </c>
    </row>
    <row r="7" spans="1:7" ht="12.75">
      <c r="A7" s="2" t="s">
        <v>29</v>
      </c>
      <c r="B7" s="8">
        <v>16881.6</v>
      </c>
      <c r="C7" s="8" t="s">
        <v>44</v>
      </c>
      <c r="D7" s="8" t="s">
        <v>45</v>
      </c>
      <c r="E7" s="8">
        <v>15855.8</v>
      </c>
      <c r="F7" s="8">
        <v>15546.7</v>
      </c>
      <c r="G7" s="8">
        <v>15611.1</v>
      </c>
    </row>
    <row r="8" spans="1:7" ht="12.75">
      <c r="A8" s="5" t="s">
        <v>30</v>
      </c>
      <c r="B8" s="6">
        <v>-12232.7</v>
      </c>
      <c r="C8" s="6">
        <v>-11888.2</v>
      </c>
      <c r="D8" s="6">
        <v>-11792.9</v>
      </c>
      <c r="E8" s="6">
        <v>-11478.4</v>
      </c>
      <c r="F8" s="6">
        <v>-11419.2</v>
      </c>
      <c r="G8" s="6">
        <v>-11728.7</v>
      </c>
    </row>
    <row r="9" spans="1:7" ht="12.75">
      <c r="A9" s="5" t="s">
        <v>46</v>
      </c>
      <c r="B9" s="6">
        <v>0</v>
      </c>
      <c r="C9" s="6">
        <v>0</v>
      </c>
      <c r="D9" s="6">
        <v>596.2</v>
      </c>
      <c r="E9" s="6">
        <v>493.6</v>
      </c>
      <c r="F9" s="6">
        <v>547.5</v>
      </c>
      <c r="G9" s="6">
        <v>645.2</v>
      </c>
    </row>
    <row r="10" spans="1:7" ht="12.75">
      <c r="A10" s="5" t="s">
        <v>31</v>
      </c>
      <c r="B10" s="6">
        <v>-1474.2</v>
      </c>
      <c r="C10" s="6">
        <v>-1652.3</v>
      </c>
      <c r="D10" s="6">
        <v>-1683.4</v>
      </c>
      <c r="E10" s="6">
        <v>-1619.6</v>
      </c>
      <c r="F10" s="6">
        <v>-1649.6</v>
      </c>
      <c r="G10" s="6">
        <v>-1702</v>
      </c>
    </row>
    <row r="11" spans="1:7" ht="12.75">
      <c r="A11" s="2" t="s">
        <v>32</v>
      </c>
      <c r="B11" s="16">
        <v>3174.7000000000053</v>
      </c>
      <c r="C11" s="16">
        <v>3113.3</v>
      </c>
      <c r="D11" s="16">
        <v>3233.8</v>
      </c>
      <c r="E11" s="16">
        <v>3251.4</v>
      </c>
      <c r="F11" s="16">
        <v>3025.4</v>
      </c>
      <c r="G11" s="16">
        <v>2825.6</v>
      </c>
    </row>
    <row r="12" spans="1:7" ht="12.75">
      <c r="A12" s="5" t="s">
        <v>33</v>
      </c>
      <c r="B12" s="6">
        <v>264.6</v>
      </c>
      <c r="C12" s="6">
        <v>229.5</v>
      </c>
      <c r="D12" s="6">
        <v>0</v>
      </c>
      <c r="E12" s="6">
        <v>0</v>
      </c>
      <c r="F12" s="6">
        <v>0</v>
      </c>
      <c r="G12" s="6">
        <v>0</v>
      </c>
    </row>
    <row r="13" spans="1:7" ht="12.75">
      <c r="A13" s="5" t="s">
        <v>34</v>
      </c>
      <c r="B13" s="7">
        <v>-285</v>
      </c>
      <c r="C13" s="7">
        <v>-305.5</v>
      </c>
      <c r="D13" s="7">
        <v>0</v>
      </c>
      <c r="E13" s="7">
        <v>0</v>
      </c>
      <c r="F13" s="7">
        <v>0</v>
      </c>
      <c r="G13" s="7">
        <v>0</v>
      </c>
    </row>
    <row r="14" spans="1:7" ht="12.75">
      <c r="A14" s="2" t="s">
        <v>35</v>
      </c>
      <c r="B14" s="8">
        <v>3154.2</v>
      </c>
      <c r="C14" s="8">
        <v>3037.3</v>
      </c>
      <c r="D14" s="8">
        <v>3233.8</v>
      </c>
      <c r="E14" s="16">
        <v>3251.4</v>
      </c>
      <c r="F14" s="16">
        <v>3025.4</v>
      </c>
      <c r="G14" s="16">
        <v>2825.6</v>
      </c>
    </row>
    <row r="15" spans="1:7" ht="12.75">
      <c r="A15" s="5"/>
      <c r="B15" s="6"/>
      <c r="C15" s="6"/>
      <c r="D15" s="6"/>
      <c r="E15" s="6"/>
      <c r="F15" s="6"/>
      <c r="G15" s="6"/>
    </row>
    <row r="16" spans="1:7" ht="12.75">
      <c r="A16" s="5" t="s">
        <v>36</v>
      </c>
      <c r="B16" s="6">
        <v>-454.6</v>
      </c>
      <c r="C16" s="6">
        <v>-484.5</v>
      </c>
      <c r="D16" s="6">
        <v>-424.1</v>
      </c>
      <c r="E16" s="6">
        <v>-463.7</v>
      </c>
      <c r="F16" s="6">
        <v>-526.9</v>
      </c>
      <c r="G16" s="6">
        <v>-646.2</v>
      </c>
    </row>
    <row r="17" spans="1:7" ht="12.75">
      <c r="A17" s="5" t="s">
        <v>37</v>
      </c>
      <c r="B17" s="6">
        <v>-395.9</v>
      </c>
      <c r="C17" s="6">
        <v>-401.9</v>
      </c>
      <c r="D17" s="6">
        <v>-493.8</v>
      </c>
      <c r="E17" s="6">
        <v>-548.3</v>
      </c>
      <c r="F17" s="6">
        <v>-669.5</v>
      </c>
      <c r="G17" s="6">
        <v>-778.6</v>
      </c>
    </row>
    <row r="18" spans="1:7" ht="12.75">
      <c r="A18" s="5" t="s">
        <v>38</v>
      </c>
      <c r="B18" s="7">
        <v>-58.7</v>
      </c>
      <c r="C18" s="7">
        <v>-82.6</v>
      </c>
      <c r="D18" s="7">
        <v>69.7</v>
      </c>
      <c r="E18" s="7">
        <v>84.6</v>
      </c>
      <c r="F18" s="7">
        <v>142.6</v>
      </c>
      <c r="G18" s="7">
        <v>132.4</v>
      </c>
    </row>
    <row r="19" spans="1:7" ht="12.75">
      <c r="A19" s="2" t="s">
        <v>9</v>
      </c>
      <c r="B19" s="8">
        <v>2699.6</v>
      </c>
      <c r="C19" s="8">
        <v>2552.8</v>
      </c>
      <c r="D19" s="8">
        <v>2809.7</v>
      </c>
      <c r="E19" s="8">
        <v>2787.7</v>
      </c>
      <c r="F19" s="8">
        <v>2498.5</v>
      </c>
      <c r="G19" s="8">
        <v>2179.4</v>
      </c>
    </row>
    <row r="20" spans="1:7" ht="12.75">
      <c r="A20" s="5"/>
      <c r="B20" s="6"/>
      <c r="C20" s="6"/>
      <c r="D20" s="6"/>
      <c r="E20" s="6"/>
      <c r="F20" s="6"/>
      <c r="G20" s="6"/>
    </row>
    <row r="21" spans="1:7" ht="12.75">
      <c r="A21" s="5" t="s">
        <v>10</v>
      </c>
      <c r="B21" s="7">
        <v>-793.9</v>
      </c>
      <c r="C21" s="7">
        <v>-762.7</v>
      </c>
      <c r="D21" s="7">
        <v>-836.4</v>
      </c>
      <c r="E21" s="7">
        <v>-846.2</v>
      </c>
      <c r="F21" s="7">
        <v>-736.4</v>
      </c>
      <c r="G21" s="7">
        <v>-585.7</v>
      </c>
    </row>
    <row r="22" spans="1:7" ht="25.5">
      <c r="A22" s="2" t="s">
        <v>39</v>
      </c>
      <c r="B22" s="8">
        <v>1905.7</v>
      </c>
      <c r="C22" s="8">
        <v>1790.2</v>
      </c>
      <c r="D22" s="8">
        <v>1973.3</v>
      </c>
      <c r="E22" s="8">
        <v>1941.5</v>
      </c>
      <c r="F22" s="8">
        <v>1762.1</v>
      </c>
      <c r="G22" s="8">
        <v>1593.7</v>
      </c>
    </row>
    <row r="23" spans="1:7" ht="25.5">
      <c r="A23" s="5" t="s">
        <v>40</v>
      </c>
      <c r="B23" s="6">
        <v>50.6</v>
      </c>
      <c r="C23" s="6">
        <v>40.7</v>
      </c>
      <c r="D23" s="6">
        <v>101.4</v>
      </c>
      <c r="E23" s="6">
        <v>107.2</v>
      </c>
      <c r="F23" s="6">
        <v>107.4</v>
      </c>
      <c r="G23" s="6">
        <v>127</v>
      </c>
    </row>
    <row r="24" spans="1:7" ht="12.75">
      <c r="A24" s="2" t="s">
        <v>41</v>
      </c>
      <c r="B24" s="14">
        <v>1956.3</v>
      </c>
      <c r="C24" s="14">
        <v>1830.9</v>
      </c>
      <c r="D24" s="14">
        <v>2074.7</v>
      </c>
      <c r="E24" s="14">
        <v>2048.7</v>
      </c>
      <c r="F24" s="14">
        <v>1869.5</v>
      </c>
      <c r="G24" s="14">
        <v>1720.7</v>
      </c>
    </row>
    <row r="25" spans="1:7" ht="12.75">
      <c r="A25" s="5" t="s">
        <v>19</v>
      </c>
      <c r="B25" s="15">
        <v>0</v>
      </c>
      <c r="C25" s="15">
        <v>0</v>
      </c>
      <c r="D25" s="15">
        <v>-319.3</v>
      </c>
      <c r="E25" s="15">
        <v>-318</v>
      </c>
      <c r="F25" s="15">
        <v>-309.7</v>
      </c>
      <c r="G25" s="15">
        <v>-368.5</v>
      </c>
    </row>
    <row r="26" spans="1:7" ht="12.75">
      <c r="A26" s="5" t="s">
        <v>33</v>
      </c>
      <c r="B26" s="15">
        <v>0</v>
      </c>
      <c r="C26" s="15">
        <v>0</v>
      </c>
      <c r="D26" s="15">
        <v>-246.2</v>
      </c>
      <c r="E26" s="15">
        <v>9.1</v>
      </c>
      <c r="F26" s="15">
        <v>-14.9</v>
      </c>
      <c r="G26" s="15">
        <v>59.2</v>
      </c>
    </row>
    <row r="27" spans="1:7" ht="12.75">
      <c r="A27" s="5" t="s">
        <v>42</v>
      </c>
      <c r="B27" s="6">
        <v>-374.2</v>
      </c>
      <c r="C27" s="6">
        <v>-85.5</v>
      </c>
      <c r="D27" s="6">
        <v>0</v>
      </c>
      <c r="E27" s="6">
        <v>0</v>
      </c>
      <c r="F27" s="6">
        <v>0</v>
      </c>
      <c r="G27" s="6">
        <v>0</v>
      </c>
    </row>
    <row r="28" spans="1:7" ht="12.75">
      <c r="A28" s="5" t="s">
        <v>0</v>
      </c>
      <c r="B28" s="7">
        <v>-146.1</v>
      </c>
      <c r="C28" s="7">
        <v>-154.2</v>
      </c>
      <c r="D28" s="7">
        <v>-122.4</v>
      </c>
      <c r="E28" s="7">
        <v>-110.7</v>
      </c>
      <c r="F28" s="7">
        <v>-170.8</v>
      </c>
      <c r="G28" s="7">
        <v>-145.6</v>
      </c>
    </row>
    <row r="29" spans="1:7" ht="12.75">
      <c r="A29" s="2" t="s">
        <v>43</v>
      </c>
      <c r="B29" s="8">
        <v>1436</v>
      </c>
      <c r="C29" s="8">
        <v>1591.1</v>
      </c>
      <c r="D29" s="8">
        <v>1386.8</v>
      </c>
      <c r="E29" s="8">
        <v>1629.1</v>
      </c>
      <c r="F29" s="8">
        <v>1374.1</v>
      </c>
      <c r="G29" s="8">
        <v>1265.8</v>
      </c>
    </row>
    <row r="30" spans="1:6" ht="12.75">
      <c r="A30" s="2"/>
      <c r="B30" s="8"/>
      <c r="C30" s="8"/>
      <c r="D30" s="8"/>
      <c r="E30" s="8"/>
      <c r="F30" s="8"/>
    </row>
    <row r="31" spans="1:7" ht="12.75">
      <c r="A31" s="5" t="s">
        <v>21</v>
      </c>
      <c r="B31" s="12">
        <f aca="true" t="shared" si="0" ref="B31:G31">B29*1000/B34</f>
        <v>2.05298184576175</v>
      </c>
      <c r="C31" s="12">
        <f t="shared" si="0"/>
        <v>2.282257380416372</v>
      </c>
      <c r="D31" s="12">
        <f t="shared" si="0"/>
        <v>1.9892115738554617</v>
      </c>
      <c r="E31" s="12">
        <f t="shared" si="0"/>
        <v>2.2748269599343067</v>
      </c>
      <c r="F31" s="12">
        <f t="shared" si="0"/>
        <v>1.932184397048395</v>
      </c>
      <c r="G31" s="12">
        <f t="shared" si="0"/>
        <v>1.7799411432607806</v>
      </c>
    </row>
    <row r="32" spans="1:7" ht="12.75">
      <c r="A32" s="5" t="s">
        <v>22</v>
      </c>
      <c r="B32" s="12">
        <f aca="true" t="shared" si="1" ref="B32:G32">B29*1000/B35</f>
        <v>2.0529809652465723</v>
      </c>
      <c r="C32" s="12">
        <f t="shared" si="1"/>
        <v>2.282257380416372</v>
      </c>
      <c r="D32" s="12">
        <f t="shared" si="1"/>
        <v>1.9892115738554617</v>
      </c>
      <c r="E32" s="12">
        <f t="shared" si="1"/>
        <v>2.2375593202337365</v>
      </c>
      <c r="F32" s="12">
        <f t="shared" si="1"/>
        <v>1.8712971525448618</v>
      </c>
      <c r="G32" s="12">
        <f t="shared" si="1"/>
        <v>1.7238287771672618</v>
      </c>
    </row>
    <row r="33" spans="1:6" ht="12.75">
      <c r="A33" s="5"/>
      <c r="B33" s="12"/>
      <c r="C33" s="12"/>
      <c r="D33" s="12"/>
      <c r="E33" s="6"/>
      <c r="F33" s="6"/>
    </row>
    <row r="34" spans="1:7" ht="12.75">
      <c r="A34" s="5" t="s">
        <v>23</v>
      </c>
      <c r="B34" s="13">
        <v>699470.384</v>
      </c>
      <c r="C34" s="13">
        <v>697160.633</v>
      </c>
      <c r="D34" s="13">
        <v>697160.633</v>
      </c>
      <c r="E34" s="6">
        <v>716142.383</v>
      </c>
      <c r="F34" s="6">
        <v>711164.008</v>
      </c>
      <c r="G34" s="6">
        <v>711147.11</v>
      </c>
    </row>
    <row r="35" spans="1:7" ht="12.75">
      <c r="A35" s="5" t="s">
        <v>24</v>
      </c>
      <c r="B35" s="13">
        <v>699470.684</v>
      </c>
      <c r="C35" s="13">
        <v>697160.633</v>
      </c>
      <c r="D35" s="13">
        <v>697160.633</v>
      </c>
      <c r="E35" s="6">
        <v>728070.083</v>
      </c>
      <c r="F35" s="6">
        <v>734303.474</v>
      </c>
      <c r="G35" s="6">
        <v>734295.666</v>
      </c>
    </row>
    <row r="36" spans="1:7" ht="12.75">
      <c r="A36" s="5"/>
      <c r="B36" s="13"/>
      <c r="C36" s="13"/>
      <c r="D36" s="13"/>
      <c r="E36" s="6"/>
      <c r="F36" s="6"/>
      <c r="G36" s="6"/>
    </row>
    <row r="37" spans="1:7" ht="38.25">
      <c r="A37" s="18" t="s">
        <v>193</v>
      </c>
      <c r="B37" s="3" t="s">
        <v>51</v>
      </c>
      <c r="C37" s="3" t="s">
        <v>26</v>
      </c>
      <c r="D37" s="3" t="s">
        <v>48</v>
      </c>
      <c r="E37" s="3" t="s">
        <v>47</v>
      </c>
      <c r="F37" s="3" t="s">
        <v>49</v>
      </c>
      <c r="G37" s="3" t="s">
        <v>50</v>
      </c>
    </row>
    <row r="38" spans="1:7" ht="12.75">
      <c r="A38" s="5" t="s">
        <v>4</v>
      </c>
      <c r="B38" s="6">
        <v>-58626.5</v>
      </c>
      <c r="C38" s="6">
        <v>-57052.8</v>
      </c>
      <c r="D38" s="6">
        <v>-56554.2</v>
      </c>
      <c r="E38" s="6">
        <v>-54630.4</v>
      </c>
      <c r="F38" s="6">
        <v>-53182.1</v>
      </c>
      <c r="G38" s="6">
        <v>-53875</v>
      </c>
    </row>
    <row r="39" spans="1:7" ht="12.75">
      <c r="A39" s="5" t="s">
        <v>194</v>
      </c>
      <c r="B39" s="6">
        <v>-7115.1</v>
      </c>
      <c r="C39" s="6">
        <v>-6579.5</v>
      </c>
      <c r="D39" s="6">
        <v>-6877.2</v>
      </c>
      <c r="E39" s="6">
        <v>-6519.9</v>
      </c>
      <c r="F39" s="6">
        <v>-6308.8</v>
      </c>
      <c r="G39" s="6">
        <v>-6447.7</v>
      </c>
    </row>
    <row r="40" spans="1:7" ht="12.75">
      <c r="A40" s="5" t="s">
        <v>191</v>
      </c>
      <c r="B40" s="6">
        <v>-1474.2</v>
      </c>
      <c r="C40" s="6">
        <v>-1652.3</v>
      </c>
      <c r="D40" s="6">
        <v>-2002.7</v>
      </c>
      <c r="E40" s="6">
        <v>-1937.6</v>
      </c>
      <c r="F40" s="6">
        <v>-1959.3</v>
      </c>
      <c r="G40" s="6">
        <v>-2070.5</v>
      </c>
    </row>
    <row r="41" spans="1:7" ht="12.75">
      <c r="A41" s="5"/>
      <c r="B41" s="13"/>
      <c r="C41" s="13"/>
      <c r="D41" s="13"/>
      <c r="E41" s="6"/>
      <c r="F41" s="6"/>
      <c r="G41" s="6"/>
    </row>
    <row r="42" spans="1:7" ht="38.25">
      <c r="A42" s="1" t="s">
        <v>6</v>
      </c>
      <c r="B42" s="3" t="s">
        <v>51</v>
      </c>
      <c r="C42" s="3" t="s">
        <v>26</v>
      </c>
      <c r="D42" s="3" t="s">
        <v>48</v>
      </c>
      <c r="E42" s="3" t="s">
        <v>47</v>
      </c>
      <c r="F42" s="3" t="s">
        <v>49</v>
      </c>
      <c r="G42" s="3" t="s">
        <v>50</v>
      </c>
    </row>
    <row r="43" spans="1:6" ht="12.75">
      <c r="A43" s="1"/>
      <c r="B43" s="4"/>
      <c r="C43" s="4"/>
      <c r="D43" s="4"/>
      <c r="E43" s="4"/>
      <c r="F43" s="4"/>
    </row>
    <row r="44" spans="1:7" ht="12.75">
      <c r="A44" s="5" t="s">
        <v>3</v>
      </c>
      <c r="B44" s="6">
        <v>10235</v>
      </c>
      <c r="C44" s="6">
        <v>9329</v>
      </c>
      <c r="D44" s="6">
        <v>8851</v>
      </c>
      <c r="E44" s="6">
        <v>9131.5</v>
      </c>
      <c r="F44" s="6">
        <v>9302</v>
      </c>
      <c r="G44" s="6">
        <v>9813.9</v>
      </c>
    </row>
    <row r="45" spans="1:7" ht="12.75">
      <c r="A45" s="5" t="s">
        <v>11</v>
      </c>
      <c r="B45" s="6">
        <v>862</v>
      </c>
      <c r="C45" s="6">
        <v>730</v>
      </c>
      <c r="D45" s="6">
        <v>1046</v>
      </c>
      <c r="E45" s="6">
        <v>1066.3</v>
      </c>
      <c r="F45" s="6">
        <v>998.5</v>
      </c>
      <c r="G45" s="6">
        <v>987.7</v>
      </c>
    </row>
    <row r="46" spans="1:7" ht="12.75">
      <c r="A46" s="5" t="s">
        <v>52</v>
      </c>
      <c r="B46" s="6">
        <v>13401</v>
      </c>
      <c r="C46" s="6">
        <v>12617</v>
      </c>
      <c r="D46" s="6">
        <v>12897</v>
      </c>
      <c r="E46" s="6">
        <v>12255</v>
      </c>
      <c r="F46" s="6">
        <v>12384.5</v>
      </c>
      <c r="G46" s="6">
        <v>13630.7</v>
      </c>
    </row>
    <row r="47" spans="1:7" ht="12.75">
      <c r="A47" s="5" t="s">
        <v>53</v>
      </c>
      <c r="B47" s="6">
        <v>1175</v>
      </c>
      <c r="C47" s="6">
        <v>1141</v>
      </c>
      <c r="D47" s="6">
        <v>1014</v>
      </c>
      <c r="E47" s="6">
        <v>825.2</v>
      </c>
      <c r="F47" s="6">
        <v>889.9</v>
      </c>
      <c r="G47" s="6">
        <v>996.5</v>
      </c>
    </row>
    <row r="48" spans="1:7" ht="25.5">
      <c r="A48" s="5" t="s">
        <v>54</v>
      </c>
      <c r="B48" s="6">
        <v>467</v>
      </c>
      <c r="C48" s="6">
        <v>247</v>
      </c>
      <c r="D48" s="6">
        <v>551</v>
      </c>
      <c r="E48" s="6">
        <v>630.5</v>
      </c>
      <c r="F48" s="6">
        <v>607</v>
      </c>
      <c r="G48" s="6">
        <v>542.7</v>
      </c>
    </row>
    <row r="49" spans="1:7" ht="12.75">
      <c r="A49" s="5" t="s">
        <v>17</v>
      </c>
      <c r="B49" s="6">
        <v>1029</v>
      </c>
      <c r="C49" s="6">
        <v>1066</v>
      </c>
      <c r="D49" s="6">
        <v>1049</v>
      </c>
      <c r="E49" s="6">
        <v>633.4</v>
      </c>
      <c r="F49" s="6">
        <v>576.3</v>
      </c>
      <c r="G49" s="6">
        <v>589.1</v>
      </c>
    </row>
    <row r="50" spans="1:7" ht="12.75">
      <c r="A50" s="5" t="s">
        <v>55</v>
      </c>
      <c r="B50" s="6">
        <v>463</v>
      </c>
      <c r="C50" s="6">
        <v>481</v>
      </c>
      <c r="D50" s="6">
        <v>0</v>
      </c>
      <c r="E50" s="6">
        <v>0</v>
      </c>
      <c r="F50" s="6">
        <v>0</v>
      </c>
      <c r="G50" s="6">
        <v>0</v>
      </c>
    </row>
    <row r="51" spans="1:7" ht="12.75">
      <c r="A51" s="5" t="s">
        <v>56</v>
      </c>
      <c r="B51" s="7">
        <v>1398</v>
      </c>
      <c r="C51" s="7">
        <v>1594</v>
      </c>
      <c r="D51" s="7">
        <v>0</v>
      </c>
      <c r="E51" s="7">
        <v>0</v>
      </c>
      <c r="F51" s="7">
        <v>0</v>
      </c>
      <c r="G51" s="7">
        <v>0</v>
      </c>
    </row>
    <row r="52" spans="1:7" ht="12.75">
      <c r="A52" s="2" t="s">
        <v>57</v>
      </c>
      <c r="B52" s="8">
        <v>29030</v>
      </c>
      <c r="C52" s="8">
        <v>27205</v>
      </c>
      <c r="D52" s="8">
        <v>25406</v>
      </c>
      <c r="E52" s="8">
        <v>24541.9</v>
      </c>
      <c r="F52" s="8">
        <v>24758.2</v>
      </c>
      <c r="G52" s="8">
        <v>26560.6</v>
      </c>
    </row>
    <row r="53" spans="1:7" ht="12.75">
      <c r="A53" s="2"/>
      <c r="B53" s="8"/>
      <c r="C53" s="8"/>
      <c r="D53" s="8"/>
      <c r="E53" s="8"/>
      <c r="F53" s="8"/>
      <c r="G53" s="8"/>
    </row>
    <row r="54" spans="1:7" ht="12.75">
      <c r="A54" s="5" t="s">
        <v>2</v>
      </c>
      <c r="B54" s="6">
        <v>6110</v>
      </c>
      <c r="C54" s="6">
        <v>5621</v>
      </c>
      <c r="D54" s="6">
        <v>6243</v>
      </c>
      <c r="E54" s="6">
        <v>5690.7</v>
      </c>
      <c r="F54" s="6">
        <v>5722.8</v>
      </c>
      <c r="G54" s="6">
        <v>5909.4</v>
      </c>
    </row>
    <row r="55" spans="1:7" ht="12.75">
      <c r="A55" s="5" t="s">
        <v>58</v>
      </c>
      <c r="B55" s="6">
        <v>3451</v>
      </c>
      <c r="C55" s="6">
        <v>3147</v>
      </c>
      <c r="D55" s="6">
        <v>3059</v>
      </c>
      <c r="E55" s="6">
        <v>3182.2</v>
      </c>
      <c r="F55" s="6">
        <v>3154.6</v>
      </c>
      <c r="G55" s="6">
        <v>2945.6</v>
      </c>
    </row>
    <row r="56" spans="1:7" ht="25.5">
      <c r="A56" s="5" t="s">
        <v>59</v>
      </c>
      <c r="B56" s="6">
        <v>2357</v>
      </c>
      <c r="C56" s="6">
        <v>1627</v>
      </c>
      <c r="D56" s="6">
        <v>0</v>
      </c>
      <c r="E56" s="6">
        <v>0</v>
      </c>
      <c r="F56" s="6">
        <v>0</v>
      </c>
      <c r="G56" s="6">
        <v>0</v>
      </c>
    </row>
    <row r="57" spans="1:7" ht="12.75">
      <c r="A57" s="5" t="s">
        <v>60</v>
      </c>
      <c r="B57" s="6">
        <v>598</v>
      </c>
      <c r="C57" s="6">
        <v>423</v>
      </c>
      <c r="D57" s="6">
        <v>411</v>
      </c>
      <c r="E57" s="6">
        <v>764.4</v>
      </c>
      <c r="F57" s="6">
        <v>607.5</v>
      </c>
      <c r="G57" s="6">
        <v>542.9</v>
      </c>
    </row>
    <row r="58" spans="1:7" ht="12.75">
      <c r="A58" s="5" t="s">
        <v>61</v>
      </c>
      <c r="B58" s="6">
        <v>813</v>
      </c>
      <c r="C58" s="6">
        <v>900</v>
      </c>
      <c r="D58" s="6">
        <v>928</v>
      </c>
      <c r="E58" s="6">
        <v>1463.7</v>
      </c>
      <c r="F58" s="6">
        <v>1652.7</v>
      </c>
      <c r="G58" s="6">
        <v>2715</v>
      </c>
    </row>
    <row r="59" spans="1:7" ht="12.75">
      <c r="A59" s="5" t="s">
        <v>1</v>
      </c>
      <c r="B59" s="6">
        <v>3733</v>
      </c>
      <c r="C59" s="6">
        <v>3203</v>
      </c>
      <c r="D59" s="6">
        <v>2930</v>
      </c>
      <c r="E59" s="6">
        <v>3420.4</v>
      </c>
      <c r="F59" s="6">
        <v>3028.5</v>
      </c>
      <c r="G59" s="6">
        <v>4796.9</v>
      </c>
    </row>
    <row r="60" spans="1:7" ht="12.75">
      <c r="A60" s="5" t="s">
        <v>62</v>
      </c>
      <c r="B60" s="7">
        <v>158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ht="12.75">
      <c r="A61" s="2" t="s">
        <v>192</v>
      </c>
      <c r="B61" s="8">
        <v>17220</v>
      </c>
      <c r="C61" s="8">
        <v>14921</v>
      </c>
      <c r="D61" s="8">
        <v>13571</v>
      </c>
      <c r="E61" s="8">
        <v>14521.4</v>
      </c>
      <c r="F61" s="8">
        <v>14166.1</v>
      </c>
      <c r="G61" s="8">
        <v>16909.8</v>
      </c>
    </row>
    <row r="62" spans="1:7" ht="12.75">
      <c r="A62" s="2"/>
      <c r="B62" s="8"/>
      <c r="C62" s="8"/>
      <c r="D62" s="8"/>
      <c r="E62" s="8"/>
      <c r="F62" s="8"/>
      <c r="G62" s="8"/>
    </row>
    <row r="63" spans="1:7" ht="12.75">
      <c r="A63" s="2" t="s">
        <v>12</v>
      </c>
      <c r="B63" s="14">
        <v>46250</v>
      </c>
      <c r="C63" s="14">
        <v>42126</v>
      </c>
      <c r="D63" s="14">
        <v>38977</v>
      </c>
      <c r="E63" s="14">
        <v>39063.3</v>
      </c>
      <c r="F63" s="14">
        <v>38924.3</v>
      </c>
      <c r="G63" s="14">
        <v>43470.4</v>
      </c>
    </row>
    <row r="64" spans="1:7" ht="12.75">
      <c r="A64" s="2"/>
      <c r="B64" s="8"/>
      <c r="C64" s="8"/>
      <c r="D64" s="8"/>
      <c r="E64" s="8"/>
      <c r="F64" s="8"/>
      <c r="G64" s="8"/>
    </row>
    <row r="65" spans="1:7" ht="12.75">
      <c r="A65" s="5" t="s">
        <v>63</v>
      </c>
      <c r="B65" s="6">
        <v>8385</v>
      </c>
      <c r="C65" s="6">
        <v>6947</v>
      </c>
      <c r="D65" s="6">
        <v>7549</v>
      </c>
      <c r="E65" s="6">
        <v>7089.3</v>
      </c>
      <c r="F65" s="6">
        <v>6623.3</v>
      </c>
      <c r="G65" s="6">
        <v>7377.4</v>
      </c>
    </row>
    <row r="66" spans="1:7" ht="12.75">
      <c r="A66" s="5" t="s">
        <v>64</v>
      </c>
      <c r="B66" s="6">
        <v>1001</v>
      </c>
      <c r="C66" s="6">
        <v>929</v>
      </c>
      <c r="D66" s="6">
        <v>780</v>
      </c>
      <c r="E66" s="6">
        <v>891</v>
      </c>
      <c r="F66" s="6">
        <v>922.7</v>
      </c>
      <c r="G66" s="6">
        <v>1294</v>
      </c>
    </row>
    <row r="67" spans="1:7" ht="12.75">
      <c r="A67" s="2" t="s">
        <v>7</v>
      </c>
      <c r="B67" s="14">
        <v>9386</v>
      </c>
      <c r="C67" s="14">
        <v>7876</v>
      </c>
      <c r="D67" s="14">
        <v>8329</v>
      </c>
      <c r="E67" s="14">
        <v>7980.3</v>
      </c>
      <c r="F67" s="14">
        <v>7546</v>
      </c>
      <c r="G67" s="14">
        <v>8671.4</v>
      </c>
    </row>
    <row r="68" spans="1:7" ht="12.75">
      <c r="A68" s="2"/>
      <c r="B68" s="9"/>
      <c r="C68" s="9"/>
      <c r="D68" s="9"/>
      <c r="E68" s="9"/>
      <c r="F68" s="9"/>
      <c r="G68" s="9"/>
    </row>
    <row r="69" spans="1:7" ht="12.75">
      <c r="A69" s="5" t="s">
        <v>65</v>
      </c>
      <c r="B69" s="6">
        <v>7628</v>
      </c>
      <c r="C69" s="6">
        <v>7340</v>
      </c>
      <c r="D69" s="6">
        <v>7126.7</v>
      </c>
      <c r="E69" s="6">
        <v>7231.4</v>
      </c>
      <c r="F69" s="6">
        <v>8330.6</v>
      </c>
      <c r="G69" s="6">
        <v>10304.1</v>
      </c>
    </row>
    <row r="70" spans="1:7" ht="12.75">
      <c r="A70" s="5" t="s">
        <v>66</v>
      </c>
      <c r="B70" s="6">
        <v>2325</v>
      </c>
      <c r="C70" s="6">
        <v>1954</v>
      </c>
      <c r="D70" s="6">
        <v>1274</v>
      </c>
      <c r="E70" s="6">
        <v>1165.1</v>
      </c>
      <c r="F70" s="6">
        <v>1157.5</v>
      </c>
      <c r="G70" s="6">
        <v>1310.1</v>
      </c>
    </row>
    <row r="71" spans="1:7" ht="12.75">
      <c r="A71" s="5" t="s">
        <v>18</v>
      </c>
      <c r="B71" s="6">
        <v>226</v>
      </c>
      <c r="C71" s="6">
        <v>353</v>
      </c>
      <c r="D71" s="6">
        <v>471</v>
      </c>
      <c r="E71" s="6">
        <v>483.8</v>
      </c>
      <c r="F71" s="6">
        <v>516.8</v>
      </c>
      <c r="G71" s="6">
        <v>716.4</v>
      </c>
    </row>
    <row r="72" spans="1:7" ht="12.75">
      <c r="A72" s="5" t="s">
        <v>67</v>
      </c>
      <c r="B72" s="7">
        <v>264</v>
      </c>
      <c r="C72" s="7">
        <v>255</v>
      </c>
      <c r="D72" s="7">
        <v>0</v>
      </c>
      <c r="E72" s="7">
        <v>0</v>
      </c>
      <c r="F72" s="7">
        <v>0</v>
      </c>
      <c r="G72" s="7">
        <v>0</v>
      </c>
    </row>
    <row r="73" spans="1:7" ht="12.75">
      <c r="A73" s="2" t="s">
        <v>74</v>
      </c>
      <c r="B73" s="8">
        <v>10443</v>
      </c>
      <c r="C73" s="8">
        <v>9902</v>
      </c>
      <c r="D73" s="8">
        <v>8871.7</v>
      </c>
      <c r="E73" s="8">
        <v>8880.3</v>
      </c>
      <c r="F73" s="8">
        <v>10004.9</v>
      </c>
      <c r="G73" s="8">
        <v>12330.6</v>
      </c>
    </row>
    <row r="74" spans="1:7" ht="12.75">
      <c r="A74" s="2"/>
      <c r="B74" s="8"/>
      <c r="C74" s="8"/>
      <c r="D74" s="8"/>
      <c r="E74" s="8"/>
      <c r="F74" s="8"/>
      <c r="G74" s="8"/>
    </row>
    <row r="75" spans="1:7" ht="12.75">
      <c r="A75" s="5" t="s">
        <v>68</v>
      </c>
      <c r="B75" s="6">
        <v>2895</v>
      </c>
      <c r="C75" s="6">
        <v>2632</v>
      </c>
      <c r="D75" s="6">
        <v>2597.3</v>
      </c>
      <c r="E75" s="6">
        <v>4080.9</v>
      </c>
      <c r="F75" s="6">
        <v>3718.6</v>
      </c>
      <c r="G75" s="6">
        <v>3167.2</v>
      </c>
    </row>
    <row r="76" spans="1:7" ht="12.75">
      <c r="A76" s="5" t="s">
        <v>13</v>
      </c>
      <c r="B76" s="6">
        <v>16025</v>
      </c>
      <c r="C76" s="6">
        <v>14721</v>
      </c>
      <c r="D76" s="6">
        <v>14362</v>
      </c>
      <c r="E76" s="6">
        <v>13660.4</v>
      </c>
      <c r="F76" s="6">
        <v>13278.2</v>
      </c>
      <c r="G76" s="6">
        <v>12996.7</v>
      </c>
    </row>
    <row r="77" spans="1:7" ht="12.75">
      <c r="A77" s="5" t="s">
        <v>69</v>
      </c>
      <c r="B77" s="6">
        <v>3199</v>
      </c>
      <c r="C77" s="6">
        <v>2654</v>
      </c>
      <c r="D77" s="6">
        <v>0</v>
      </c>
      <c r="E77" s="6">
        <v>0</v>
      </c>
      <c r="F77" s="6">
        <v>0</v>
      </c>
      <c r="G77" s="6">
        <v>0</v>
      </c>
    </row>
    <row r="78" spans="1:7" ht="12.75">
      <c r="A78" s="5" t="s">
        <v>70</v>
      </c>
      <c r="B78" s="6">
        <v>1241</v>
      </c>
      <c r="C78" s="6">
        <v>1388</v>
      </c>
      <c r="D78" s="6">
        <v>1368</v>
      </c>
      <c r="E78" s="6">
        <v>0</v>
      </c>
      <c r="F78" s="6">
        <v>0</v>
      </c>
      <c r="G78" s="6">
        <v>0</v>
      </c>
    </row>
    <row r="79" spans="1:7" ht="12.75">
      <c r="A79" s="5" t="s">
        <v>71</v>
      </c>
      <c r="B79" s="6">
        <v>3022</v>
      </c>
      <c r="C79" s="6">
        <v>2952</v>
      </c>
      <c r="D79" s="6">
        <v>3448</v>
      </c>
      <c r="E79" s="6">
        <v>4461.4</v>
      </c>
      <c r="F79" s="6">
        <v>4376.6</v>
      </c>
      <c r="G79" s="6">
        <v>6304.5</v>
      </c>
    </row>
    <row r="80" spans="1:7" ht="12.75">
      <c r="A80" s="5" t="s">
        <v>72</v>
      </c>
      <c r="B80" s="7">
        <v>38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</row>
    <row r="81" spans="1:7" ht="12.75">
      <c r="A81" s="2" t="s">
        <v>73</v>
      </c>
      <c r="B81" s="8">
        <v>26420</v>
      </c>
      <c r="C81" s="8">
        <v>24347</v>
      </c>
      <c r="D81" s="8">
        <v>21775.3</v>
      </c>
      <c r="E81" s="8">
        <v>22202.7</v>
      </c>
      <c r="F81" s="8">
        <v>21373.4</v>
      </c>
      <c r="G81" s="8">
        <v>22468.4</v>
      </c>
    </row>
    <row r="82" spans="1:7" ht="12.75">
      <c r="A82" s="5"/>
      <c r="B82" s="6"/>
      <c r="C82" s="6"/>
      <c r="D82" s="6"/>
      <c r="E82" s="6"/>
      <c r="F82" s="6"/>
      <c r="G82" s="6"/>
    </row>
    <row r="83" spans="1:7" ht="12.75">
      <c r="A83" s="2" t="s">
        <v>14</v>
      </c>
      <c r="B83" s="14">
        <v>46250</v>
      </c>
      <c r="C83" s="14">
        <v>42126</v>
      </c>
      <c r="D83" s="14">
        <v>38977</v>
      </c>
      <c r="E83" s="14">
        <v>39063.3</v>
      </c>
      <c r="F83" s="14">
        <v>38924.3</v>
      </c>
      <c r="G83" s="14">
        <v>43470.4</v>
      </c>
    </row>
    <row r="84" ht="12.75">
      <c r="B84" s="11"/>
    </row>
    <row r="86" spans="1:7" ht="38.25">
      <c r="A86" s="1" t="s">
        <v>15</v>
      </c>
      <c r="B86" s="3" t="s">
        <v>51</v>
      </c>
      <c r="C86" s="3" t="s">
        <v>26</v>
      </c>
      <c r="D86" s="3" t="s">
        <v>48</v>
      </c>
      <c r="E86" s="3" t="s">
        <v>47</v>
      </c>
      <c r="F86" s="3" t="s">
        <v>49</v>
      </c>
      <c r="G86" s="3" t="s">
        <v>50</v>
      </c>
    </row>
    <row r="87" spans="1:6" ht="12.75">
      <c r="A87" s="5"/>
      <c r="B87" s="4"/>
      <c r="C87" s="4"/>
      <c r="D87" s="4"/>
      <c r="E87" s="4"/>
      <c r="F87" s="4"/>
    </row>
    <row r="88" spans="2:6" ht="12.75">
      <c r="B88" s="6"/>
      <c r="C88" s="6"/>
      <c r="D88" s="6"/>
      <c r="E88" s="6"/>
      <c r="F88" s="6"/>
    </row>
    <row r="89" spans="1:7" ht="12.75">
      <c r="A89" s="5" t="s">
        <v>20</v>
      </c>
      <c r="B89" s="6"/>
      <c r="C89" s="6"/>
      <c r="D89" s="6">
        <v>1509.1</v>
      </c>
      <c r="E89" s="6">
        <v>1737.6</v>
      </c>
      <c r="F89" s="6">
        <v>1539.4</v>
      </c>
      <c r="G89">
        <v>1438.5</v>
      </c>
    </row>
    <row r="90" spans="1:7" ht="12.75">
      <c r="A90" s="5" t="s">
        <v>75</v>
      </c>
      <c r="B90" s="6">
        <v>2700</v>
      </c>
      <c r="C90" s="6">
        <v>2553</v>
      </c>
      <c r="D90" s="6"/>
      <c r="E90" s="6"/>
      <c r="F90" s="6"/>
      <c r="G90" s="6"/>
    </row>
    <row r="91" spans="1:7" ht="12.75">
      <c r="A91" s="10" t="s">
        <v>16</v>
      </c>
      <c r="B91" s="6"/>
      <c r="C91" s="6"/>
      <c r="D91" s="6"/>
      <c r="E91" s="6"/>
      <c r="F91" s="6"/>
      <c r="G91" s="6"/>
    </row>
    <row r="92" spans="1:7" ht="12.75">
      <c r="A92" s="5" t="s">
        <v>76</v>
      </c>
      <c r="B92" s="6">
        <v>-757</v>
      </c>
      <c r="C92" s="6">
        <v>-830</v>
      </c>
      <c r="D92" s="6"/>
      <c r="E92" s="6"/>
      <c r="F92" s="6"/>
      <c r="G92" s="6"/>
    </row>
    <row r="93" spans="1:7" ht="12.75">
      <c r="A93" s="5" t="s">
        <v>77</v>
      </c>
      <c r="B93" s="6">
        <v>1564</v>
      </c>
      <c r="C93" s="6">
        <v>1939</v>
      </c>
      <c r="D93" s="6">
        <v>2102.2</v>
      </c>
      <c r="E93" s="6">
        <v>2066</v>
      </c>
      <c r="F93" s="6">
        <v>1950</v>
      </c>
      <c r="G93" s="6">
        <v>2537.8</v>
      </c>
    </row>
    <row r="94" spans="1:7" ht="12.75">
      <c r="A94" s="5" t="s">
        <v>78</v>
      </c>
      <c r="B94" s="6">
        <v>-160</v>
      </c>
      <c r="C94" s="6">
        <v>-56</v>
      </c>
      <c r="D94" s="6">
        <v>-69.9</v>
      </c>
      <c r="E94" s="6">
        <v>-190.5</v>
      </c>
      <c r="F94" s="6">
        <v>-266.1</v>
      </c>
      <c r="G94" s="6">
        <v>-1106.5</v>
      </c>
    </row>
    <row r="95" spans="1:7" ht="12.75">
      <c r="A95" s="5" t="s">
        <v>79</v>
      </c>
      <c r="B95" s="6">
        <v>300</v>
      </c>
      <c r="C95" s="6">
        <v>-127</v>
      </c>
      <c r="D95" s="6">
        <v>-87</v>
      </c>
      <c r="E95" s="6">
        <v>-118.4</v>
      </c>
      <c r="F95" s="6">
        <v>-119</v>
      </c>
      <c r="G95" s="6">
        <v>-82.2</v>
      </c>
    </row>
    <row r="96" spans="1:7" ht="25.5">
      <c r="A96" s="5" t="s">
        <v>80</v>
      </c>
      <c r="B96" s="6">
        <v>6</v>
      </c>
      <c r="C96" s="6">
        <v>-47</v>
      </c>
      <c r="D96" s="6">
        <v>-48</v>
      </c>
      <c r="E96" s="6">
        <v>-63.2</v>
      </c>
      <c r="F96" s="6">
        <v>-78.5</v>
      </c>
      <c r="G96" s="6">
        <v>-87.4</v>
      </c>
    </row>
    <row r="97" spans="1:7" ht="12.75">
      <c r="A97" s="5" t="s">
        <v>83</v>
      </c>
      <c r="B97" s="7">
        <v>-71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</row>
    <row r="98" spans="1:7" ht="12.75">
      <c r="A98" s="2" t="s">
        <v>81</v>
      </c>
      <c r="B98" s="8">
        <v>3582</v>
      </c>
      <c r="C98" s="8">
        <v>3432</v>
      </c>
      <c r="D98" s="8">
        <v>3406.4</v>
      </c>
      <c r="E98" s="8">
        <v>3431.6</v>
      </c>
      <c r="F98" s="8">
        <v>3025.8</v>
      </c>
      <c r="G98" s="8">
        <v>2700.3</v>
      </c>
    </row>
    <row r="99" spans="1:7" ht="12.75">
      <c r="A99" s="5" t="s">
        <v>82</v>
      </c>
      <c r="B99" s="6">
        <v>175</v>
      </c>
      <c r="C99" s="6">
        <v>875</v>
      </c>
      <c r="D99" s="6">
        <v>841.2</v>
      </c>
      <c r="E99" s="6">
        <v>323</v>
      </c>
      <c r="F99" s="6">
        <v>-149</v>
      </c>
      <c r="G99" s="6">
        <v>837.9</v>
      </c>
    </row>
    <row r="100" spans="1:7" ht="12.75">
      <c r="A100" s="5" t="s">
        <v>83</v>
      </c>
      <c r="B100" s="7">
        <v>19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</row>
    <row r="101" spans="1:7" ht="25.5">
      <c r="A101" s="2" t="s">
        <v>84</v>
      </c>
      <c r="B101" s="8">
        <v>3775</v>
      </c>
      <c r="C101" s="8">
        <v>4307</v>
      </c>
      <c r="D101" s="8">
        <v>4247.6</v>
      </c>
      <c r="E101" s="8">
        <v>3754.5</v>
      </c>
      <c r="F101" s="8">
        <v>2876.8</v>
      </c>
      <c r="G101" s="8">
        <v>3538.2</v>
      </c>
    </row>
    <row r="102" spans="1:7" ht="12.75">
      <c r="A102" s="5"/>
      <c r="B102" s="6"/>
      <c r="C102" s="6"/>
      <c r="D102" s="6"/>
      <c r="E102" s="6"/>
      <c r="F102" s="6"/>
      <c r="G102" s="6"/>
    </row>
    <row r="103" spans="1:7" ht="12.75">
      <c r="A103" s="10" t="s">
        <v>85</v>
      </c>
      <c r="B103" s="6"/>
      <c r="C103" s="6"/>
      <c r="D103" s="6"/>
      <c r="E103" s="6"/>
      <c r="F103" s="6"/>
      <c r="G103" s="6"/>
    </row>
    <row r="104" spans="1:7" ht="12.75">
      <c r="A104" s="5" t="s">
        <v>86</v>
      </c>
      <c r="B104" s="6">
        <v>-3026</v>
      </c>
      <c r="C104" s="6">
        <v>-2570</v>
      </c>
      <c r="D104" s="6">
        <v>-2563.7</v>
      </c>
      <c r="E104" s="6">
        <v>-2717.3</v>
      </c>
      <c r="F104" s="6">
        <v>-2423</v>
      </c>
      <c r="G104" s="6">
        <v>-3397.8</v>
      </c>
    </row>
    <row r="105" spans="1:7" ht="12.75">
      <c r="A105" s="5" t="s">
        <v>87</v>
      </c>
      <c r="B105" s="6">
        <v>-51</v>
      </c>
      <c r="C105" s="6">
        <v>-123</v>
      </c>
      <c r="D105" s="6"/>
      <c r="E105" s="6"/>
      <c r="F105" s="6"/>
      <c r="G105" s="6"/>
    </row>
    <row r="106" spans="1:7" ht="12.75">
      <c r="A106" s="5" t="s">
        <v>88</v>
      </c>
      <c r="B106" s="6">
        <v>-775</v>
      </c>
      <c r="C106" s="6">
        <v>-315</v>
      </c>
      <c r="D106" s="6">
        <v>-438.6</v>
      </c>
      <c r="E106" s="6">
        <v>-349.9</v>
      </c>
      <c r="F106" s="6">
        <v>-582</v>
      </c>
      <c r="G106" s="6">
        <v>-951.3</v>
      </c>
    </row>
    <row r="107" spans="1:4" ht="12.75">
      <c r="A107" s="5" t="s">
        <v>89</v>
      </c>
      <c r="B107" s="6">
        <v>565</v>
      </c>
      <c r="C107" s="6">
        <v>19</v>
      </c>
      <c r="D107" s="6"/>
    </row>
    <row r="108" spans="1:7" ht="12.75">
      <c r="A108" s="5" t="s">
        <v>90</v>
      </c>
      <c r="B108" s="6">
        <v>707</v>
      </c>
      <c r="C108" s="6">
        <v>546</v>
      </c>
      <c r="D108" s="6">
        <v>545.8</v>
      </c>
      <c r="E108" s="6">
        <v>883.2</v>
      </c>
      <c r="F108" s="6">
        <v>704.7</v>
      </c>
      <c r="G108" s="6">
        <v>1952.4</v>
      </c>
    </row>
    <row r="109" spans="1:7" ht="12.75">
      <c r="A109" s="5" t="s">
        <v>91</v>
      </c>
      <c r="B109" s="6">
        <v>26</v>
      </c>
      <c r="C109" s="6">
        <v>375</v>
      </c>
      <c r="D109" s="6">
        <v>394.3</v>
      </c>
      <c r="E109" s="6">
        <v>302.7</v>
      </c>
      <c r="F109" s="6">
        <v>245.5</v>
      </c>
      <c r="G109" s="6">
        <v>1705.6</v>
      </c>
    </row>
    <row r="110" spans="1:7" ht="12.75">
      <c r="A110" s="5" t="s">
        <v>92</v>
      </c>
      <c r="B110" s="6">
        <v>-126</v>
      </c>
      <c r="C110" s="6">
        <v>-80</v>
      </c>
      <c r="D110" s="6">
        <v>-84.4</v>
      </c>
      <c r="E110" s="6">
        <v>-84.9</v>
      </c>
      <c r="F110" s="6">
        <v>-1108.9</v>
      </c>
      <c r="G110" s="6">
        <v>-314.5</v>
      </c>
    </row>
    <row r="111" spans="1:7" ht="12.75">
      <c r="A111" s="5" t="s">
        <v>83</v>
      </c>
      <c r="B111" s="7">
        <v>63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</row>
    <row r="112" spans="1:7" ht="12.75">
      <c r="A112" s="2" t="s">
        <v>93</v>
      </c>
      <c r="B112" s="8">
        <v>-2617</v>
      </c>
      <c r="C112" s="8">
        <v>-2148</v>
      </c>
      <c r="D112" s="8">
        <v>-2146.6</v>
      </c>
      <c r="E112" s="8">
        <v>-1966.1</v>
      </c>
      <c r="F112" s="8">
        <v>-3163.7</v>
      </c>
      <c r="G112" s="8">
        <v>-1005.6</v>
      </c>
    </row>
    <row r="113" spans="1:7" ht="12.75">
      <c r="A113" s="5"/>
      <c r="B113" s="6"/>
      <c r="C113" s="6"/>
      <c r="D113" s="6"/>
      <c r="E113" s="6"/>
      <c r="F113" s="6"/>
      <c r="G113" s="6"/>
    </row>
    <row r="114" spans="1:7" ht="12.75">
      <c r="A114" s="10" t="s">
        <v>94</v>
      </c>
      <c r="B114" s="6"/>
      <c r="C114" s="6"/>
      <c r="D114" s="6"/>
      <c r="E114" s="6"/>
      <c r="F114" s="6"/>
      <c r="G114" s="6"/>
    </row>
    <row r="115" spans="1:7" ht="12.75">
      <c r="A115" s="5" t="s">
        <v>95</v>
      </c>
      <c r="B115" s="6">
        <v>88</v>
      </c>
      <c r="C115" s="6">
        <v>-368</v>
      </c>
      <c r="D115" s="6">
        <v>-367.6</v>
      </c>
      <c r="E115" s="6">
        <v>17.3</v>
      </c>
      <c r="F115" s="6">
        <v>300.4</v>
      </c>
      <c r="G115" s="6">
        <v>183.7</v>
      </c>
    </row>
    <row r="116" spans="1:7" ht="12.75">
      <c r="A116" s="5" t="s">
        <v>96</v>
      </c>
      <c r="B116" s="6">
        <v>-656</v>
      </c>
      <c r="C116" s="6">
        <v>-525</v>
      </c>
      <c r="D116" s="6">
        <v>-608.9</v>
      </c>
      <c r="E116" s="6">
        <v>-522.5</v>
      </c>
      <c r="F116" s="6">
        <v>-475.5</v>
      </c>
      <c r="G116" s="6">
        <v>-424.6</v>
      </c>
    </row>
    <row r="117" spans="1:7" ht="25.5">
      <c r="A117" s="5" t="s">
        <v>97</v>
      </c>
      <c r="B117" s="6">
        <v>-102</v>
      </c>
      <c r="C117" s="6">
        <v>-152</v>
      </c>
      <c r="D117" s="6"/>
      <c r="E117" s="6"/>
      <c r="F117" s="6"/>
      <c r="G117" s="6"/>
    </row>
    <row r="118" spans="1:7" ht="12.75">
      <c r="A118" s="5" t="s">
        <v>98</v>
      </c>
      <c r="B118" s="7">
        <v>128</v>
      </c>
      <c r="C118" s="7">
        <v>-1596</v>
      </c>
      <c r="D118" s="7">
        <v>-1588</v>
      </c>
      <c r="E118" s="7">
        <v>-737</v>
      </c>
      <c r="F118" s="7">
        <v>-1422.1</v>
      </c>
      <c r="G118" s="7">
        <v>-477.2</v>
      </c>
    </row>
    <row r="119" spans="1:7" ht="12.75">
      <c r="A119" s="2" t="s">
        <v>99</v>
      </c>
      <c r="B119" s="8">
        <v>-542</v>
      </c>
      <c r="C119" s="8">
        <v>-2641</v>
      </c>
      <c r="D119" s="8">
        <v>-2564.5</v>
      </c>
      <c r="E119" s="8">
        <v>-1242.2</v>
      </c>
      <c r="F119" s="8">
        <v>-1597.3</v>
      </c>
      <c r="G119" s="8">
        <v>-718</v>
      </c>
    </row>
    <row r="120" spans="1:7" ht="12.75">
      <c r="A120" s="5"/>
      <c r="B120" s="6"/>
      <c r="C120" s="6"/>
      <c r="D120" s="6"/>
      <c r="E120" s="6"/>
      <c r="F120" s="6"/>
      <c r="G120" s="6"/>
    </row>
    <row r="121" spans="1:7" ht="12.75">
      <c r="A121" s="5" t="s">
        <v>100</v>
      </c>
      <c r="B121" s="7">
        <v>-59</v>
      </c>
      <c r="C121" s="7">
        <v>-27</v>
      </c>
      <c r="D121" s="7">
        <v>-26.6</v>
      </c>
      <c r="E121" s="7">
        <v>-154.5</v>
      </c>
      <c r="F121" s="7">
        <v>115.7</v>
      </c>
      <c r="G121" s="7">
        <v>41.3</v>
      </c>
    </row>
    <row r="122" spans="1:7" ht="12.75">
      <c r="A122" s="2" t="s">
        <v>25</v>
      </c>
      <c r="B122" s="8">
        <v>531</v>
      </c>
      <c r="C122" s="8">
        <v>-514</v>
      </c>
      <c r="D122" s="8">
        <v>-490.1</v>
      </c>
      <c r="E122" s="8">
        <v>391.8</v>
      </c>
      <c r="F122" s="8">
        <v>-1768.4</v>
      </c>
      <c r="G122" s="8">
        <v>1855.9</v>
      </c>
    </row>
    <row r="123" spans="1:7" ht="12.75">
      <c r="A123" s="5" t="s">
        <v>101</v>
      </c>
      <c r="B123" s="7">
        <v>3202</v>
      </c>
      <c r="C123" s="7">
        <v>3717</v>
      </c>
      <c r="D123" s="7">
        <v>3420.6</v>
      </c>
      <c r="E123" s="7">
        <v>3028.6</v>
      </c>
      <c r="F123" s="7">
        <v>4797</v>
      </c>
      <c r="G123" s="7">
        <v>2941.1</v>
      </c>
    </row>
    <row r="124" spans="1:7" ht="12.75">
      <c r="A124" s="2" t="s">
        <v>102</v>
      </c>
      <c r="B124" s="8">
        <v>3733</v>
      </c>
      <c r="C124" s="8">
        <v>3202</v>
      </c>
      <c r="D124" s="8">
        <v>2930.4</v>
      </c>
      <c r="E124" s="8">
        <v>3420.5</v>
      </c>
      <c r="F124" s="8">
        <v>3028.6</v>
      </c>
      <c r="G124" s="8">
        <v>4797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2" max="2" width="10.7109375" style="0" bestFit="1" customWidth="1"/>
    <col min="3" max="3" width="10.140625" style="0" bestFit="1" customWidth="1"/>
  </cols>
  <sheetData>
    <row r="1" spans="1:3" ht="12.75">
      <c r="A1" s="1" t="s">
        <v>142</v>
      </c>
      <c r="B1" s="3" t="s">
        <v>51</v>
      </c>
      <c r="C1" s="3" t="s">
        <v>26</v>
      </c>
    </row>
    <row r="2" spans="1:3" ht="12.75">
      <c r="A2" s="1"/>
      <c r="B2" s="4"/>
      <c r="C2" s="4"/>
    </row>
    <row r="3" spans="1:3" ht="12.75">
      <c r="A3" s="5" t="s">
        <v>119</v>
      </c>
      <c r="B3" s="6">
        <v>39454</v>
      </c>
      <c r="C3" s="6">
        <v>33866</v>
      </c>
    </row>
    <row r="4" spans="1:3" ht="12.75">
      <c r="A4" s="5" t="s">
        <v>4</v>
      </c>
      <c r="B4" s="6">
        <v>-29640</v>
      </c>
      <c r="C4" s="6">
        <v>-25268</v>
      </c>
    </row>
    <row r="5" spans="1:3" ht="12.75">
      <c r="A5" s="2" t="s">
        <v>120</v>
      </c>
      <c r="B5" s="8">
        <f>B3+B4</f>
        <v>9814</v>
      </c>
      <c r="C5" s="8">
        <f>C3+C4</f>
        <v>8598</v>
      </c>
    </row>
    <row r="6" spans="1:3" ht="12.75">
      <c r="A6" s="5" t="s">
        <v>131</v>
      </c>
      <c r="B6" s="6">
        <v>-4269</v>
      </c>
      <c r="C6" s="6">
        <v>-3696</v>
      </c>
    </row>
    <row r="7" spans="1:3" ht="12.75">
      <c r="A7" s="5" t="s">
        <v>134</v>
      </c>
      <c r="B7" s="6">
        <v>-2286</v>
      </c>
      <c r="C7" s="6">
        <v>-2075</v>
      </c>
    </row>
    <row r="8" spans="1:3" ht="12.75">
      <c r="A8" s="5" t="s">
        <v>132</v>
      </c>
      <c r="B8" s="6">
        <v>-825</v>
      </c>
      <c r="C8" s="6">
        <v>-732</v>
      </c>
    </row>
    <row r="9" spans="1:3" ht="12.75">
      <c r="A9" s="5" t="s">
        <v>133</v>
      </c>
      <c r="B9" s="6">
        <v>-231</v>
      </c>
      <c r="C9" s="6">
        <v>-192</v>
      </c>
    </row>
    <row r="10" spans="1:3" ht="12.75">
      <c r="A10" s="5" t="s">
        <v>121</v>
      </c>
      <c r="B10" s="6">
        <v>77</v>
      </c>
      <c r="C10" s="6">
        <v>49</v>
      </c>
    </row>
    <row r="11" spans="1:4" ht="12.75">
      <c r="A11" s="2" t="s">
        <v>122</v>
      </c>
      <c r="B11" s="16">
        <v>2280</v>
      </c>
      <c r="C11" s="16">
        <v>1952</v>
      </c>
      <c r="D11" s="11"/>
    </row>
    <row r="12" spans="1:3" ht="25.5">
      <c r="A12" s="5" t="s">
        <v>123</v>
      </c>
      <c r="B12" s="6">
        <v>82</v>
      </c>
      <c r="C12" s="6">
        <v>74</v>
      </c>
    </row>
    <row r="13" spans="1:3" ht="12.75">
      <c r="A13" s="5" t="s">
        <v>124</v>
      </c>
      <c r="B13" s="6">
        <v>114</v>
      </c>
      <c r="C13" s="6">
        <v>103</v>
      </c>
    </row>
    <row r="14" spans="1:3" ht="12.75">
      <c r="A14" s="5" t="s">
        <v>125</v>
      </c>
      <c r="B14" s="7">
        <v>-241</v>
      </c>
      <c r="C14" s="7">
        <v>-235</v>
      </c>
    </row>
    <row r="15" spans="1:3" ht="12.75">
      <c r="A15" s="2" t="s">
        <v>126</v>
      </c>
      <c r="B15" s="8">
        <v>2235</v>
      </c>
      <c r="C15" s="8">
        <v>1894</v>
      </c>
    </row>
    <row r="16" spans="1:3" ht="12.75">
      <c r="A16" s="5"/>
      <c r="B16" s="6"/>
      <c r="C16" s="6"/>
    </row>
    <row r="17" spans="1:3" ht="12.75">
      <c r="A17" s="5" t="s">
        <v>127</v>
      </c>
      <c r="B17" s="7">
        <v>-649</v>
      </c>
      <c r="C17" s="7">
        <v>-541</v>
      </c>
    </row>
    <row r="18" spans="1:3" ht="25.5">
      <c r="A18" s="2" t="s">
        <v>128</v>
      </c>
      <c r="B18" s="8">
        <v>1586</v>
      </c>
      <c r="C18" s="8">
        <v>1353</v>
      </c>
    </row>
    <row r="19" spans="1:3" ht="12.75">
      <c r="A19" s="5" t="s">
        <v>129</v>
      </c>
      <c r="B19" s="15">
        <v>-10</v>
      </c>
      <c r="C19" s="15">
        <v>-6</v>
      </c>
    </row>
    <row r="20" spans="1:3" ht="12.75">
      <c r="A20" s="5" t="s">
        <v>0</v>
      </c>
      <c r="B20" s="7">
        <v>-6</v>
      </c>
      <c r="C20" s="7">
        <v>-3</v>
      </c>
    </row>
    <row r="21" spans="1:3" ht="12.75">
      <c r="A21" s="2" t="s">
        <v>130</v>
      </c>
      <c r="B21" s="8">
        <v>1570</v>
      </c>
      <c r="C21" s="8">
        <v>1344</v>
      </c>
    </row>
    <row r="22" spans="1:3" ht="12.75">
      <c r="A22" s="2"/>
      <c r="B22" s="8"/>
      <c r="C22" s="8"/>
    </row>
    <row r="23" spans="1:3" ht="12.75">
      <c r="A23" s="5" t="s">
        <v>21</v>
      </c>
      <c r="B23" s="12">
        <v>20.07</v>
      </c>
      <c r="C23" s="12">
        <v>17.44</v>
      </c>
    </row>
    <row r="24" spans="1:3" ht="12.75">
      <c r="A24" s="5" t="s">
        <v>22</v>
      </c>
      <c r="B24" s="12">
        <v>19.79</v>
      </c>
      <c r="C24" s="12">
        <v>17.22</v>
      </c>
    </row>
    <row r="25" spans="1:3" ht="12.75">
      <c r="A25" s="5"/>
      <c r="B25" s="12"/>
      <c r="C25" s="12"/>
    </row>
    <row r="26" spans="1:3" ht="12.75">
      <c r="A26" s="5" t="s">
        <v>23</v>
      </c>
      <c r="B26" s="13">
        <f>B21/(B23/100)</f>
        <v>7822.620827105133</v>
      </c>
      <c r="C26" s="13">
        <f>C21/(C23/100)</f>
        <v>7706.422018348624</v>
      </c>
    </row>
    <row r="27" spans="1:3" ht="12.75">
      <c r="A27" s="5" t="s">
        <v>24</v>
      </c>
      <c r="B27" s="13">
        <f>B21/(B24/100)</f>
        <v>7933.299646286004</v>
      </c>
      <c r="C27" s="13">
        <f>C21/(C24/100)</f>
        <v>7804.878048780488</v>
      </c>
    </row>
    <row r="29" spans="1:3" ht="12.75">
      <c r="A29" s="1" t="s">
        <v>143</v>
      </c>
      <c r="B29" s="3" t="s">
        <v>51</v>
      </c>
      <c r="C29" s="3" t="s">
        <v>26</v>
      </c>
    </row>
    <row r="30" spans="1:3" ht="12.75">
      <c r="A30" s="1"/>
      <c r="B30" s="4"/>
      <c r="C30" s="4"/>
    </row>
    <row r="31" spans="1:3" ht="12.75">
      <c r="A31" s="5" t="s">
        <v>135</v>
      </c>
      <c r="B31" s="6">
        <v>1525</v>
      </c>
      <c r="C31" s="6">
        <v>1408</v>
      </c>
    </row>
    <row r="32" spans="1:3" ht="12.75">
      <c r="A32" s="5" t="s">
        <v>136</v>
      </c>
      <c r="B32" s="6">
        <v>15882</v>
      </c>
      <c r="C32" s="6">
        <v>14521</v>
      </c>
    </row>
    <row r="33" spans="1:3" ht="12.75">
      <c r="A33" s="5" t="s">
        <v>137</v>
      </c>
      <c r="B33" s="6">
        <v>745</v>
      </c>
      <c r="C33" s="6">
        <v>565</v>
      </c>
    </row>
    <row r="34" spans="1:3" ht="12.75">
      <c r="A34" s="5" t="s">
        <v>138</v>
      </c>
      <c r="B34" s="6">
        <v>476</v>
      </c>
      <c r="C34" s="6">
        <v>416</v>
      </c>
    </row>
    <row r="35" spans="1:3" ht="12.75">
      <c r="A35" s="5" t="s">
        <v>139</v>
      </c>
      <c r="B35" s="6">
        <v>4</v>
      </c>
      <c r="C35" s="6">
        <v>7</v>
      </c>
    </row>
    <row r="36" spans="1:3" ht="12.75">
      <c r="A36" s="5" t="s">
        <v>17</v>
      </c>
      <c r="B36" s="7">
        <v>12</v>
      </c>
      <c r="C36" s="7">
        <v>14</v>
      </c>
    </row>
    <row r="37" spans="1:3" ht="12.75">
      <c r="A37" s="2" t="s">
        <v>57</v>
      </c>
      <c r="B37" s="8">
        <v>18644</v>
      </c>
      <c r="C37" s="8">
        <v>16931</v>
      </c>
    </row>
    <row r="38" spans="1:3" ht="12.75">
      <c r="A38" s="2"/>
      <c r="B38" s="8"/>
      <c r="C38" s="8"/>
    </row>
    <row r="39" spans="1:3" ht="12.75">
      <c r="A39" s="5" t="s">
        <v>2</v>
      </c>
      <c r="B39" s="6">
        <v>1464</v>
      </c>
      <c r="C39" s="6">
        <v>1309</v>
      </c>
    </row>
    <row r="40" spans="1:3" ht="12.75">
      <c r="A40" s="5" t="s">
        <v>140</v>
      </c>
      <c r="B40" s="6">
        <v>892</v>
      </c>
      <c r="C40" s="6">
        <v>769</v>
      </c>
    </row>
    <row r="41" spans="1:3" ht="12.75">
      <c r="A41" s="5" t="s">
        <v>141</v>
      </c>
      <c r="B41" s="6">
        <v>70</v>
      </c>
      <c r="C41" s="6">
        <v>0</v>
      </c>
    </row>
    <row r="42" spans="1:3" ht="12.75">
      <c r="A42" s="5" t="s">
        <v>1</v>
      </c>
      <c r="B42" s="7">
        <v>1325</v>
      </c>
      <c r="C42" s="7">
        <v>1146</v>
      </c>
    </row>
    <row r="43" spans="1:3" ht="12.75">
      <c r="A43" s="2" t="s">
        <v>192</v>
      </c>
      <c r="B43" s="8">
        <v>3751</v>
      </c>
      <c r="C43" s="8">
        <v>3224</v>
      </c>
    </row>
    <row r="44" spans="1:3" ht="25.5">
      <c r="A44" s="5" t="s">
        <v>144</v>
      </c>
      <c r="B44" s="7">
        <v>168</v>
      </c>
      <c r="C44" s="8">
        <v>0</v>
      </c>
    </row>
    <row r="45" spans="1:3" ht="12.75">
      <c r="A45" s="2" t="s">
        <v>12</v>
      </c>
      <c r="B45" s="14">
        <v>22563</v>
      </c>
      <c r="C45" s="14">
        <v>20155</v>
      </c>
    </row>
    <row r="46" spans="1:3" ht="12.75">
      <c r="A46" s="2"/>
      <c r="B46" s="8"/>
      <c r="C46" s="8"/>
    </row>
    <row r="47" spans="1:3" ht="12.75">
      <c r="A47" s="5" t="s">
        <v>145</v>
      </c>
      <c r="B47" s="6">
        <v>5083</v>
      </c>
      <c r="C47" s="6">
        <v>4974</v>
      </c>
    </row>
    <row r="48" spans="1:3" ht="12.75">
      <c r="A48" s="5" t="s">
        <v>146</v>
      </c>
      <c r="B48" s="6">
        <v>1646</v>
      </c>
      <c r="C48" s="6">
        <v>482</v>
      </c>
    </row>
    <row r="49" spans="1:3" ht="12.75">
      <c r="A49" s="5" t="s">
        <v>147</v>
      </c>
      <c r="B49" s="6">
        <v>239</v>
      </c>
      <c r="C49" s="6">
        <v>0</v>
      </c>
    </row>
    <row r="50" spans="1:3" ht="12.75">
      <c r="A50" s="5" t="s">
        <v>148</v>
      </c>
      <c r="B50" s="6">
        <v>462</v>
      </c>
      <c r="C50" s="6">
        <v>221</v>
      </c>
    </row>
    <row r="51" spans="1:3" ht="12.75">
      <c r="A51" s="5" t="s">
        <v>66</v>
      </c>
      <c r="B51" s="6">
        <v>2</v>
      </c>
      <c r="C51" s="6">
        <v>3</v>
      </c>
    </row>
    <row r="52" spans="1:3" ht="25.5">
      <c r="A52" s="5" t="s">
        <v>158</v>
      </c>
      <c r="B52" s="6">
        <v>86</v>
      </c>
      <c r="C52" s="6">
        <v>0</v>
      </c>
    </row>
    <row r="53" spans="1:3" ht="12.75">
      <c r="A53" s="2" t="s">
        <v>73</v>
      </c>
      <c r="B53" s="14">
        <v>7518</v>
      </c>
      <c r="C53" s="14">
        <v>5680</v>
      </c>
    </row>
    <row r="54" spans="1:3" ht="12.75">
      <c r="A54" s="2"/>
      <c r="B54" s="9"/>
      <c r="C54" s="9"/>
    </row>
    <row r="55" spans="1:3" ht="12.75">
      <c r="A55" s="5" t="s">
        <v>146</v>
      </c>
      <c r="B55" s="6">
        <v>3742</v>
      </c>
      <c r="C55" s="6">
        <v>4563</v>
      </c>
    </row>
    <row r="56" spans="1:3" ht="25.5">
      <c r="A56" s="5" t="s">
        <v>149</v>
      </c>
      <c r="B56" s="6">
        <v>294</v>
      </c>
      <c r="C56" s="6">
        <v>0</v>
      </c>
    </row>
    <row r="57" spans="1:3" ht="12.75">
      <c r="A57" s="5" t="s">
        <v>150</v>
      </c>
      <c r="B57" s="6">
        <v>1211</v>
      </c>
      <c r="C57" s="6">
        <v>735</v>
      </c>
    </row>
    <row r="58" spans="1:3" ht="12.75">
      <c r="A58" s="5" t="s">
        <v>151</v>
      </c>
      <c r="B58" s="6">
        <v>29</v>
      </c>
      <c r="C58" s="6">
        <v>21</v>
      </c>
    </row>
    <row r="59" spans="1:3" ht="12.75">
      <c r="A59" s="5" t="s">
        <v>18</v>
      </c>
      <c r="B59" s="6">
        <v>320</v>
      </c>
      <c r="C59" s="6">
        <v>496</v>
      </c>
    </row>
    <row r="60" spans="1:3" ht="12.75">
      <c r="A60" s="5" t="s">
        <v>66</v>
      </c>
      <c r="B60" s="7">
        <v>5</v>
      </c>
      <c r="C60" s="7">
        <v>6</v>
      </c>
    </row>
    <row r="61" spans="1:3" ht="12.75">
      <c r="A61" s="2" t="s">
        <v>74</v>
      </c>
      <c r="B61" s="8">
        <v>5601</v>
      </c>
      <c r="C61" s="8">
        <v>5821</v>
      </c>
    </row>
    <row r="62" spans="1:3" ht="12.75">
      <c r="A62" s="2"/>
      <c r="B62" s="8"/>
      <c r="C62" s="8"/>
    </row>
    <row r="63" spans="1:3" ht="12.75">
      <c r="A63" s="5" t="s">
        <v>152</v>
      </c>
      <c r="B63" s="6">
        <v>395</v>
      </c>
      <c r="C63" s="6">
        <v>389</v>
      </c>
    </row>
    <row r="64" spans="1:3" ht="12.75">
      <c r="A64" s="5" t="s">
        <v>153</v>
      </c>
      <c r="B64" s="6">
        <v>3988</v>
      </c>
      <c r="C64" s="6">
        <v>3704</v>
      </c>
    </row>
    <row r="65" spans="1:3" ht="12.75">
      <c r="A65" s="5" t="s">
        <v>154</v>
      </c>
      <c r="B65" s="6">
        <v>40</v>
      </c>
      <c r="C65" s="6">
        <v>40</v>
      </c>
    </row>
    <row r="66" spans="1:3" ht="12.75">
      <c r="A66" s="5" t="s">
        <v>155</v>
      </c>
      <c r="B66" s="7">
        <v>4957</v>
      </c>
      <c r="C66" s="7">
        <v>4470</v>
      </c>
    </row>
    <row r="67" spans="1:3" ht="25.5">
      <c r="A67" s="2" t="s">
        <v>156</v>
      </c>
      <c r="B67" s="8">
        <v>9380</v>
      </c>
      <c r="C67" s="8">
        <v>8603</v>
      </c>
    </row>
    <row r="68" spans="1:3" ht="12.75">
      <c r="A68" s="2" t="s">
        <v>157</v>
      </c>
      <c r="B68" s="8">
        <v>64</v>
      </c>
      <c r="C68" s="8">
        <v>51</v>
      </c>
    </row>
    <row r="69" spans="1:3" ht="12.75">
      <c r="A69" s="5"/>
      <c r="B69" s="6"/>
      <c r="C69" s="6"/>
    </row>
    <row r="70" spans="1:3" ht="12.75">
      <c r="A70" s="2" t="s">
        <v>14</v>
      </c>
      <c r="B70" s="14">
        <v>22563</v>
      </c>
      <c r="C70" s="14">
        <v>20155</v>
      </c>
    </row>
    <row r="71" ht="12.75">
      <c r="B71" s="11"/>
    </row>
    <row r="73" spans="1:3" ht="12.75">
      <c r="A73" s="1" t="s">
        <v>159</v>
      </c>
      <c r="B73" s="3" t="s">
        <v>51</v>
      </c>
      <c r="C73" s="3" t="s">
        <v>26</v>
      </c>
    </row>
    <row r="74" spans="1:3" ht="12.75">
      <c r="A74" s="5"/>
      <c r="B74" s="4"/>
      <c r="C74" s="4"/>
    </row>
    <row r="75" spans="2:3" ht="12.75">
      <c r="B75" s="6"/>
      <c r="C75" s="6"/>
    </row>
    <row r="76" spans="1:3" ht="12.75">
      <c r="A76" s="5" t="s">
        <v>126</v>
      </c>
      <c r="B76" s="6">
        <v>2235</v>
      </c>
      <c r="C76" s="6">
        <v>1894</v>
      </c>
    </row>
    <row r="77" spans="1:3" ht="12.75">
      <c r="A77" s="5" t="s">
        <v>160</v>
      </c>
      <c r="B77" s="6">
        <v>127</v>
      </c>
      <c r="C77" s="6">
        <v>132</v>
      </c>
    </row>
    <row r="78" spans="1:3" ht="25.5">
      <c r="A78" s="5" t="s">
        <v>161</v>
      </c>
      <c r="B78" s="6">
        <v>-82</v>
      </c>
      <c r="C78" s="6">
        <v>-74</v>
      </c>
    </row>
    <row r="79" spans="1:3" ht="12.75">
      <c r="A79" s="5" t="s">
        <v>173</v>
      </c>
      <c r="B79" s="6">
        <v>-9</v>
      </c>
      <c r="C79" s="6">
        <v>-6</v>
      </c>
    </row>
    <row r="80" spans="1:3" ht="12.75">
      <c r="A80" s="5" t="s">
        <v>132</v>
      </c>
      <c r="B80" s="6">
        <v>838</v>
      </c>
      <c r="C80" s="6">
        <v>743</v>
      </c>
    </row>
    <row r="81" spans="1:3" ht="12.75">
      <c r="A81" s="5" t="s">
        <v>121</v>
      </c>
      <c r="B81" s="6">
        <v>-77</v>
      </c>
      <c r="C81" s="6">
        <v>-49</v>
      </c>
    </row>
    <row r="82" spans="1:3" ht="12.75">
      <c r="A82" s="5" t="s">
        <v>162</v>
      </c>
      <c r="B82" s="6">
        <v>4</v>
      </c>
      <c r="C82" s="6">
        <v>0</v>
      </c>
    </row>
    <row r="83" spans="1:3" ht="12.75">
      <c r="A83" s="5" t="s">
        <v>163</v>
      </c>
      <c r="B83" s="6">
        <v>-5</v>
      </c>
      <c r="C83" s="6">
        <v>0</v>
      </c>
    </row>
    <row r="84" spans="1:3" ht="12.75">
      <c r="A84" s="5" t="s">
        <v>164</v>
      </c>
      <c r="B84" s="6">
        <v>142</v>
      </c>
      <c r="C84" s="6">
        <v>131</v>
      </c>
    </row>
    <row r="85" spans="1:3" ht="12.75">
      <c r="A85" s="5" t="s">
        <v>165</v>
      </c>
      <c r="B85" s="6">
        <v>0</v>
      </c>
      <c r="C85" s="6">
        <v>-200</v>
      </c>
    </row>
    <row r="86" spans="1:3" ht="12.75">
      <c r="A86" s="5" t="s">
        <v>166</v>
      </c>
      <c r="B86" s="6">
        <v>-146</v>
      </c>
      <c r="C86" s="6">
        <v>-67</v>
      </c>
    </row>
    <row r="87" spans="1:3" ht="12.75">
      <c r="A87" s="5" t="s">
        <v>167</v>
      </c>
      <c r="B87" s="15">
        <v>-38</v>
      </c>
      <c r="C87" s="15">
        <v>-48</v>
      </c>
    </row>
    <row r="88" spans="1:3" ht="12.75">
      <c r="A88" s="5" t="s">
        <v>168</v>
      </c>
      <c r="B88" s="15">
        <v>89</v>
      </c>
      <c r="C88" s="15">
        <v>337</v>
      </c>
    </row>
    <row r="89" spans="1:3" ht="12.75">
      <c r="A89" s="5" t="s">
        <v>169</v>
      </c>
      <c r="B89" s="15">
        <v>334</v>
      </c>
      <c r="C89" s="15">
        <v>216</v>
      </c>
    </row>
    <row r="90" spans="1:3" ht="12.75">
      <c r="A90" s="5" t="s">
        <v>170</v>
      </c>
      <c r="B90" s="6">
        <v>-364</v>
      </c>
      <c r="C90" s="6">
        <v>-350</v>
      </c>
    </row>
    <row r="91" spans="1:3" ht="12.75">
      <c r="A91" s="5" t="s">
        <v>171</v>
      </c>
      <c r="B91" s="7">
        <v>-429</v>
      </c>
      <c r="C91" s="7">
        <v>-483</v>
      </c>
    </row>
    <row r="92" spans="1:3" ht="12.75">
      <c r="A92" s="2" t="s">
        <v>172</v>
      </c>
      <c r="B92" s="8">
        <v>2619</v>
      </c>
      <c r="C92" s="8">
        <v>2176</v>
      </c>
    </row>
    <row r="93" spans="1:3" ht="12.75">
      <c r="A93" s="5"/>
      <c r="B93" s="6"/>
      <c r="C93" s="6"/>
    </row>
    <row r="94" spans="1:3" ht="12.75">
      <c r="A94" s="5" t="s">
        <v>174</v>
      </c>
      <c r="B94" s="6">
        <v>-54</v>
      </c>
      <c r="C94" s="6">
        <v>-81</v>
      </c>
    </row>
    <row r="95" spans="1:3" ht="25.5">
      <c r="A95" s="5" t="s">
        <v>175</v>
      </c>
      <c r="B95" s="6">
        <v>0</v>
      </c>
      <c r="C95" s="6">
        <v>5</v>
      </c>
    </row>
    <row r="96" spans="1:3" ht="25.5">
      <c r="A96" s="5" t="s">
        <v>176</v>
      </c>
      <c r="B96" s="6">
        <v>-2561</v>
      </c>
      <c r="C96" s="6">
        <v>-2197</v>
      </c>
    </row>
    <row r="97" spans="1:3" ht="25.5">
      <c r="A97" s="5" t="s">
        <v>177</v>
      </c>
      <c r="B97" s="6">
        <v>664</v>
      </c>
      <c r="C97" s="6">
        <v>823</v>
      </c>
    </row>
    <row r="98" spans="1:3" ht="12.75">
      <c r="A98" s="5" t="s">
        <v>178</v>
      </c>
      <c r="B98" s="6">
        <v>-139</v>
      </c>
      <c r="C98" s="6">
        <v>-107</v>
      </c>
    </row>
    <row r="99" spans="1:3" ht="12.75">
      <c r="A99" s="5" t="s">
        <v>179</v>
      </c>
      <c r="B99" s="6">
        <v>-16</v>
      </c>
      <c r="C99" s="6">
        <v>-10</v>
      </c>
    </row>
    <row r="100" spans="1:3" ht="12.75">
      <c r="A100" s="5" t="s">
        <v>180</v>
      </c>
      <c r="B100" s="6">
        <v>-34</v>
      </c>
      <c r="C100" s="6">
        <v>-152</v>
      </c>
    </row>
    <row r="101" spans="1:3" ht="12.75">
      <c r="A101" s="5" t="s">
        <v>181</v>
      </c>
      <c r="B101" s="6">
        <v>82</v>
      </c>
      <c r="C101" s="6">
        <v>135</v>
      </c>
    </row>
    <row r="102" spans="1:3" ht="12.75">
      <c r="A102" s="5" t="s">
        <v>182</v>
      </c>
      <c r="B102" s="7">
        <v>96</v>
      </c>
      <c r="C102" s="7">
        <v>83</v>
      </c>
    </row>
    <row r="103" spans="1:3" ht="12.75">
      <c r="A103" s="2" t="s">
        <v>93</v>
      </c>
      <c r="B103" s="8">
        <v>-1962</v>
      </c>
      <c r="C103" s="8">
        <v>-1501</v>
      </c>
    </row>
    <row r="104" spans="1:3" ht="12.75">
      <c r="A104" s="5"/>
      <c r="B104" s="6"/>
      <c r="C104" s="6"/>
    </row>
    <row r="105" spans="1:3" ht="12.75">
      <c r="A105" s="5" t="s">
        <v>183</v>
      </c>
      <c r="B105" s="6">
        <v>123</v>
      </c>
      <c r="C105" s="6">
        <v>146</v>
      </c>
    </row>
    <row r="106" spans="1:3" ht="12.75">
      <c r="A106" s="5" t="s">
        <v>184</v>
      </c>
      <c r="B106" s="6">
        <v>-109</v>
      </c>
      <c r="C106" s="6">
        <v>-18</v>
      </c>
    </row>
    <row r="107" spans="1:3" ht="12.75">
      <c r="A107" s="5" t="s">
        <v>185</v>
      </c>
      <c r="B107" s="6">
        <v>0</v>
      </c>
      <c r="C107" s="6">
        <v>161</v>
      </c>
    </row>
    <row r="108" spans="1:3" ht="12.75">
      <c r="A108" s="5" t="s">
        <v>186</v>
      </c>
      <c r="B108" s="6">
        <v>-6</v>
      </c>
      <c r="C108" s="6">
        <v>-349</v>
      </c>
    </row>
    <row r="109" spans="1:3" ht="12.75">
      <c r="A109" s="5" t="s">
        <v>187</v>
      </c>
      <c r="B109" s="6">
        <v>-441</v>
      </c>
      <c r="C109" s="6">
        <v>-448</v>
      </c>
    </row>
    <row r="110" spans="1:3" ht="12.75">
      <c r="A110" s="5" t="s">
        <v>188</v>
      </c>
      <c r="B110" s="7">
        <v>-59</v>
      </c>
      <c r="C110" s="7">
        <v>-143</v>
      </c>
    </row>
    <row r="111" spans="1:3" ht="12.75">
      <c r="A111" s="2" t="s">
        <v>99</v>
      </c>
      <c r="B111" s="8">
        <v>-492</v>
      </c>
      <c r="C111" s="8">
        <v>-651</v>
      </c>
    </row>
    <row r="112" spans="1:3" ht="12.75">
      <c r="A112" s="5"/>
      <c r="B112" s="7"/>
      <c r="C112" s="7"/>
    </row>
    <row r="113" spans="1:3" ht="12.75">
      <c r="A113" s="2" t="s">
        <v>190</v>
      </c>
      <c r="B113" s="8">
        <v>165</v>
      </c>
      <c r="C113" s="8">
        <v>24</v>
      </c>
    </row>
    <row r="114" spans="1:3" ht="12.75">
      <c r="A114" s="5" t="s">
        <v>189</v>
      </c>
      <c r="B114" s="15">
        <v>16</v>
      </c>
      <c r="C114" s="15">
        <v>22</v>
      </c>
    </row>
    <row r="115" spans="1:3" ht="12.75">
      <c r="A115" s="5" t="s">
        <v>101</v>
      </c>
      <c r="B115" s="7">
        <v>1146</v>
      </c>
      <c r="C115" s="7">
        <v>1100</v>
      </c>
    </row>
    <row r="116" spans="1:3" ht="12.75">
      <c r="A116" s="2" t="s">
        <v>102</v>
      </c>
      <c r="B116" s="8">
        <v>1327</v>
      </c>
      <c r="C116" s="8">
        <v>1146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5" customWidth="1"/>
    <col min="2" max="2" width="8.28125" style="5" customWidth="1"/>
    <col min="3" max="3" width="15.28125" style="5" customWidth="1"/>
    <col min="4" max="4" width="15.00390625" style="5" customWidth="1"/>
    <col min="5" max="5" width="14.8515625" style="5" customWidth="1"/>
    <col min="6" max="6" width="15.00390625" style="5" customWidth="1"/>
    <col min="7" max="7" width="14.00390625" style="5" customWidth="1"/>
    <col min="8" max="8" width="16.00390625" style="5" customWidth="1"/>
    <col min="9" max="9" width="14.57421875" style="5" customWidth="1"/>
    <col min="10" max="10" width="14.140625" style="5" customWidth="1"/>
    <col min="11" max="11" width="13.57421875" style="5" customWidth="1"/>
    <col min="12" max="12" width="9.140625" style="5" customWidth="1"/>
  </cols>
  <sheetData>
    <row r="1" spans="1:11" ht="25.5">
      <c r="A1" s="2"/>
      <c r="B1" s="3" t="s">
        <v>200</v>
      </c>
      <c r="C1" s="3" t="s">
        <v>103</v>
      </c>
      <c r="D1" s="3" t="s">
        <v>104</v>
      </c>
      <c r="E1" s="3" t="s">
        <v>105</v>
      </c>
      <c r="F1" s="3" t="s">
        <v>106</v>
      </c>
      <c r="G1" s="3"/>
      <c r="H1" s="3" t="s">
        <v>109</v>
      </c>
      <c r="I1" s="3" t="s">
        <v>110</v>
      </c>
      <c r="J1" s="3" t="s">
        <v>111</v>
      </c>
      <c r="K1" s="3" t="s">
        <v>112</v>
      </c>
    </row>
    <row r="2" spans="1:11" ht="12.75">
      <c r="A2" s="5" t="s">
        <v>8</v>
      </c>
      <c r="B2" s="5">
        <v>2005</v>
      </c>
      <c r="C2" s="5">
        <v>35577</v>
      </c>
      <c r="D2" s="5">
        <v>27102</v>
      </c>
      <c r="E2" s="5">
        <v>5075</v>
      </c>
      <c r="F2" s="5">
        <v>5744</v>
      </c>
      <c r="H2" s="5">
        <v>43802</v>
      </c>
      <c r="I2" s="5">
        <v>13239</v>
      </c>
      <c r="J2" s="5">
        <v>6441</v>
      </c>
      <c r="K2" s="5">
        <v>11015</v>
      </c>
    </row>
    <row r="3" spans="2:11" ht="12.75">
      <c r="B3" s="5">
        <v>2004</v>
      </c>
      <c r="C3" s="5">
        <v>35723</v>
      </c>
      <c r="D3" s="5">
        <v>27123</v>
      </c>
      <c r="E3" s="5">
        <v>4721</v>
      </c>
      <c r="F3" s="5">
        <v>5101</v>
      </c>
      <c r="H3" s="5">
        <v>42147</v>
      </c>
      <c r="I3" s="5">
        <v>13080</v>
      </c>
      <c r="J3" s="5">
        <v>5813</v>
      </c>
      <c r="K3" s="5">
        <v>11627</v>
      </c>
    </row>
    <row r="4" spans="2:11" ht="12.75">
      <c r="B4" s="5">
        <v>2003</v>
      </c>
      <c r="C4" s="5">
        <v>35704</v>
      </c>
      <c r="D4" s="5">
        <v>25527</v>
      </c>
      <c r="E4" s="5">
        <v>4619</v>
      </c>
      <c r="F4" s="5">
        <v>4637</v>
      </c>
      <c r="H4" s="17">
        <v>41587.33</v>
      </c>
      <c r="I4" s="17">
        <v>12687.66</v>
      </c>
      <c r="J4" s="17">
        <v>4934.09</v>
      </c>
      <c r="K4" s="17">
        <v>11277.92</v>
      </c>
    </row>
    <row r="5" spans="2:11" ht="12.75">
      <c r="B5" s="5">
        <v>2002</v>
      </c>
      <c r="C5" s="5">
        <v>35101</v>
      </c>
      <c r="D5" s="5">
        <v>23608</v>
      </c>
      <c r="E5" s="5">
        <v>5382</v>
      </c>
      <c r="F5" s="5">
        <v>4639</v>
      </c>
      <c r="H5" s="17">
        <v>40550.7</v>
      </c>
      <c r="I5" s="17">
        <v>12371.4</v>
      </c>
      <c r="J5" s="17">
        <v>5498.4</v>
      </c>
      <c r="K5" s="17">
        <v>10309.5</v>
      </c>
    </row>
    <row r="6" spans="2:11" ht="12.75">
      <c r="B6" s="5">
        <v>2001</v>
      </c>
      <c r="C6" s="5">
        <v>34335</v>
      </c>
      <c r="D6" s="5">
        <v>22144</v>
      </c>
      <c r="E6" s="5">
        <v>8440</v>
      </c>
      <c r="F6" s="5">
        <v>4567</v>
      </c>
      <c r="H6" s="17">
        <v>40996.74</v>
      </c>
      <c r="I6" s="17">
        <v>13897.2</v>
      </c>
      <c r="J6" s="17">
        <v>4864.02</v>
      </c>
      <c r="K6" s="17">
        <v>9728.04</v>
      </c>
    </row>
    <row r="7" spans="2:11" ht="12.75">
      <c r="B7" s="5">
        <v>2000</v>
      </c>
      <c r="C7" s="5">
        <v>33997</v>
      </c>
      <c r="D7" s="5">
        <v>17072</v>
      </c>
      <c r="E7" s="5">
        <v>9598</v>
      </c>
      <c r="F7" s="5">
        <v>4135</v>
      </c>
      <c r="H7" s="17">
        <v>38881.2</v>
      </c>
      <c r="I7" s="17">
        <v>12960.4</v>
      </c>
      <c r="J7" s="17">
        <v>4536.14</v>
      </c>
      <c r="K7" s="17">
        <v>8424.26</v>
      </c>
    </row>
    <row r="8" spans="2:11" ht="12.75">
      <c r="B8" s="5">
        <v>1999</v>
      </c>
      <c r="C8" s="17">
        <v>32207.822</v>
      </c>
      <c r="D8" s="17">
        <v>11428.582</v>
      </c>
      <c r="E8" s="17">
        <v>5714.291</v>
      </c>
      <c r="F8" s="17">
        <v>2597.405</v>
      </c>
      <c r="H8" s="17">
        <v>34285.746</v>
      </c>
      <c r="I8" s="17">
        <v>6753.253</v>
      </c>
      <c r="J8" s="17">
        <v>3636.367</v>
      </c>
      <c r="K8" s="17">
        <v>7272.734</v>
      </c>
    </row>
    <row r="9" spans="1:11" ht="38.25">
      <c r="A9" s="5" t="s">
        <v>116</v>
      </c>
      <c r="B9" s="5">
        <v>2005</v>
      </c>
      <c r="C9" s="5">
        <v>1713</v>
      </c>
      <c r="D9" s="5">
        <v>1145</v>
      </c>
      <c r="E9" s="5">
        <v>133</v>
      </c>
      <c r="F9" s="5">
        <v>185</v>
      </c>
      <c r="H9" s="5" t="s">
        <v>115</v>
      </c>
      <c r="I9" s="5" t="s">
        <v>115</v>
      </c>
      <c r="J9" s="5" t="s">
        <v>115</v>
      </c>
      <c r="K9" s="5" t="s">
        <v>115</v>
      </c>
    </row>
    <row r="10" spans="2:11" ht="12.75">
      <c r="B10" s="5">
        <v>2004</v>
      </c>
      <c r="C10" s="5">
        <v>1965</v>
      </c>
      <c r="D10" s="5">
        <v>1070</v>
      </c>
      <c r="E10" s="5">
        <v>50</v>
      </c>
      <c r="F10" s="5">
        <v>149</v>
      </c>
      <c r="H10" s="5" t="s">
        <v>115</v>
      </c>
      <c r="I10" s="5" t="s">
        <v>115</v>
      </c>
      <c r="J10" s="5" t="s">
        <v>115</v>
      </c>
      <c r="K10" s="5" t="s">
        <v>115</v>
      </c>
    </row>
    <row r="11" spans="2:11" ht="12.75">
      <c r="B11" s="5">
        <v>2003</v>
      </c>
      <c r="C11" s="5">
        <v>2144</v>
      </c>
      <c r="D11" s="5">
        <v>952</v>
      </c>
      <c r="E11" s="5">
        <v>13</v>
      </c>
      <c r="F11" s="5">
        <v>143</v>
      </c>
      <c r="H11" s="5" t="s">
        <v>115</v>
      </c>
      <c r="I11" s="5" t="s">
        <v>115</v>
      </c>
      <c r="J11" s="5" t="s">
        <v>115</v>
      </c>
      <c r="K11" s="5" t="s">
        <v>115</v>
      </c>
    </row>
    <row r="12" spans="2:11" ht="12.75">
      <c r="B12" s="5">
        <v>2002</v>
      </c>
      <c r="C12" s="5">
        <v>2065</v>
      </c>
      <c r="D12" s="5">
        <v>796</v>
      </c>
      <c r="E12" s="5">
        <v>23</v>
      </c>
      <c r="F12" s="5">
        <v>141</v>
      </c>
      <c r="H12" s="5" t="s">
        <v>115</v>
      </c>
      <c r="I12" s="5" t="s">
        <v>115</v>
      </c>
      <c r="J12" s="5" t="s">
        <v>115</v>
      </c>
      <c r="K12" s="5" t="s">
        <v>115</v>
      </c>
    </row>
    <row r="13" spans="2:11" ht="12.75">
      <c r="B13" s="5">
        <v>2001</v>
      </c>
      <c r="C13" s="5">
        <v>1905</v>
      </c>
      <c r="D13" s="5">
        <v>733</v>
      </c>
      <c r="E13" s="5">
        <v>53</v>
      </c>
      <c r="F13" s="5">
        <v>134</v>
      </c>
      <c r="H13" s="5" t="s">
        <v>115</v>
      </c>
      <c r="I13" s="5" t="s">
        <v>115</v>
      </c>
      <c r="J13" s="5" t="s">
        <v>115</v>
      </c>
      <c r="K13" s="5" t="s">
        <v>115</v>
      </c>
    </row>
    <row r="14" spans="2:11" ht="12.75">
      <c r="B14" s="5">
        <v>2000</v>
      </c>
      <c r="C14" s="5">
        <v>1755</v>
      </c>
      <c r="D14" s="5">
        <v>630</v>
      </c>
      <c r="E14" s="5">
        <v>237</v>
      </c>
      <c r="F14" s="5">
        <v>103</v>
      </c>
      <c r="H14" s="5" t="s">
        <v>115</v>
      </c>
      <c r="I14" s="5" t="s">
        <v>115</v>
      </c>
      <c r="J14" s="5" t="s">
        <v>115</v>
      </c>
      <c r="K14" s="5" t="s">
        <v>115</v>
      </c>
    </row>
    <row r="15" spans="2:11" ht="12.75">
      <c r="B15" s="5">
        <v>1999</v>
      </c>
      <c r="C15" s="5">
        <v>1166</v>
      </c>
      <c r="D15" s="5">
        <v>246</v>
      </c>
      <c r="E15" s="5">
        <v>199</v>
      </c>
      <c r="F15" s="5">
        <v>40</v>
      </c>
      <c r="H15" s="5" t="s">
        <v>115</v>
      </c>
      <c r="I15" s="5" t="s">
        <v>115</v>
      </c>
      <c r="J15" s="5" t="s">
        <v>115</v>
      </c>
      <c r="K15" s="5" t="s">
        <v>115</v>
      </c>
    </row>
    <row r="16" spans="1:11" ht="25.5">
      <c r="A16" s="5" t="s">
        <v>114</v>
      </c>
      <c r="B16" s="5">
        <v>2005</v>
      </c>
      <c r="C16" s="5">
        <f>3910+3979</f>
        <v>7889</v>
      </c>
      <c r="D16" s="5">
        <f>6447+6002</f>
        <v>12449</v>
      </c>
      <c r="E16" s="5">
        <f>50+1888</f>
        <v>1938</v>
      </c>
      <c r="F16" s="5">
        <f>690+1531</f>
        <v>2221</v>
      </c>
      <c r="H16" s="5">
        <v>14310</v>
      </c>
      <c r="I16" s="5">
        <v>7290</v>
      </c>
      <c r="J16" s="5">
        <v>1749</v>
      </c>
      <c r="K16" s="5">
        <v>1149</v>
      </c>
    </row>
    <row r="17" spans="2:11" ht="12.75">
      <c r="B17" s="5">
        <v>2004</v>
      </c>
      <c r="C17" s="5">
        <v>7013</v>
      </c>
      <c r="D17" s="5">
        <v>11765</v>
      </c>
      <c r="E17" s="5">
        <v>2023</v>
      </c>
      <c r="F17" s="5">
        <v>1993</v>
      </c>
      <c r="H17" s="5">
        <v>13298</v>
      </c>
      <c r="I17" s="5">
        <v>7016</v>
      </c>
      <c r="J17" s="5">
        <v>1417</v>
      </c>
      <c r="K17" s="5">
        <v>1102</v>
      </c>
    </row>
    <row r="18" spans="2:11" ht="12.75">
      <c r="B18" s="5">
        <v>2003</v>
      </c>
      <c r="C18" s="5">
        <v>6832</v>
      </c>
      <c r="D18" s="5">
        <v>11675</v>
      </c>
      <c r="E18" s="5">
        <v>2048</v>
      </c>
      <c r="F18" s="5">
        <v>1898</v>
      </c>
      <c r="H18" s="5" t="s">
        <v>115</v>
      </c>
      <c r="I18" s="5" t="s">
        <v>115</v>
      </c>
      <c r="J18" s="5" t="s">
        <v>115</v>
      </c>
      <c r="K18" s="5" t="s">
        <v>115</v>
      </c>
    </row>
    <row r="19" spans="2:11" ht="12.75">
      <c r="B19" s="5">
        <v>2002</v>
      </c>
      <c r="C19" s="17">
        <v>6787.5</v>
      </c>
      <c r="D19" s="17">
        <v>11767.3</v>
      </c>
      <c r="E19" s="17">
        <v>2174.4</v>
      </c>
      <c r="F19" s="17">
        <v>1955.9</v>
      </c>
      <c r="H19" s="5" t="s">
        <v>115</v>
      </c>
      <c r="I19" s="5" t="s">
        <v>115</v>
      </c>
      <c r="J19" s="5" t="s">
        <v>115</v>
      </c>
      <c r="K19" s="5" t="s">
        <v>115</v>
      </c>
    </row>
    <row r="20" spans="2:11" ht="12.75">
      <c r="B20" s="5">
        <v>2001</v>
      </c>
      <c r="C20" s="17">
        <v>6941.7</v>
      </c>
      <c r="D20" s="17">
        <v>11495.8</v>
      </c>
      <c r="E20" s="17">
        <v>3904.2</v>
      </c>
      <c r="F20" s="17">
        <v>2072.6</v>
      </c>
      <c r="H20" s="5" t="s">
        <v>115</v>
      </c>
      <c r="I20" s="5" t="s">
        <v>115</v>
      </c>
      <c r="J20" s="5" t="s">
        <v>115</v>
      </c>
      <c r="K20" s="5" t="s">
        <v>115</v>
      </c>
    </row>
    <row r="21" spans="2:11" ht="12.75">
      <c r="B21" s="5">
        <v>2000</v>
      </c>
      <c r="C21" s="17">
        <f>3895.5+3549.2</f>
        <v>7444.7</v>
      </c>
      <c r="D21" s="17">
        <f>5450.5+5539.5</f>
        <v>10990</v>
      </c>
      <c r="E21" s="17">
        <f>2431.6+3111.8</f>
        <v>5543.4</v>
      </c>
      <c r="F21" s="17">
        <f>192.5+1691.7</f>
        <v>1884.2</v>
      </c>
      <c r="H21" s="5" t="s">
        <v>115</v>
      </c>
      <c r="I21" s="5" t="s">
        <v>115</v>
      </c>
      <c r="J21" s="5" t="s">
        <v>115</v>
      </c>
      <c r="K21" s="5" t="s">
        <v>115</v>
      </c>
    </row>
    <row r="22" spans="2:11" ht="12.75">
      <c r="B22" s="5">
        <v>1999</v>
      </c>
      <c r="C22" s="17">
        <f>3961.2+3866.3</f>
        <v>7827.5</v>
      </c>
      <c r="D22" s="17">
        <f>1799.4+4277.9</f>
        <v>6077.299999999999</v>
      </c>
      <c r="E22" s="17">
        <f>1564.4+2400.2</f>
        <v>3964.6</v>
      </c>
      <c r="F22" s="17">
        <f>165.6+1568.3</f>
        <v>1733.8999999999999</v>
      </c>
      <c r="H22" s="5" t="s">
        <v>115</v>
      </c>
      <c r="I22" s="5" t="s">
        <v>115</v>
      </c>
      <c r="J22" s="5" t="s">
        <v>115</v>
      </c>
      <c r="K22" s="5" t="s">
        <v>115</v>
      </c>
    </row>
    <row r="23" spans="1:11" ht="12.75">
      <c r="A23" s="5" t="s">
        <v>117</v>
      </c>
      <c r="B23" s="5">
        <v>2005</v>
      </c>
      <c r="C23" s="5">
        <v>791</v>
      </c>
      <c r="D23" s="5">
        <v>1192</v>
      </c>
      <c r="E23" s="5">
        <v>248</v>
      </c>
      <c r="F23" s="5">
        <v>381</v>
      </c>
      <c r="H23" s="5" t="s">
        <v>115</v>
      </c>
      <c r="I23" s="5" t="s">
        <v>115</v>
      </c>
      <c r="J23" s="5" t="s">
        <v>115</v>
      </c>
      <c r="K23" s="5" t="s">
        <v>115</v>
      </c>
    </row>
    <row r="24" spans="2:11" ht="12.75">
      <c r="B24" s="5">
        <v>2004</v>
      </c>
      <c r="C24" s="5">
        <v>874</v>
      </c>
      <c r="D24" s="5">
        <v>1008</v>
      </c>
      <c r="E24" s="5">
        <v>231</v>
      </c>
      <c r="F24" s="5">
        <v>336</v>
      </c>
      <c r="H24" s="5" t="s">
        <v>115</v>
      </c>
      <c r="I24" s="5" t="s">
        <v>115</v>
      </c>
      <c r="J24" s="5" t="s">
        <v>115</v>
      </c>
      <c r="K24" s="5" t="s">
        <v>115</v>
      </c>
    </row>
    <row r="25" spans="2:11" ht="12.75">
      <c r="B25" s="5">
        <v>2003</v>
      </c>
      <c r="C25" s="5">
        <v>818</v>
      </c>
      <c r="D25" s="5">
        <v>1169</v>
      </c>
      <c r="E25" s="5">
        <v>295</v>
      </c>
      <c r="F25" s="5">
        <v>436</v>
      </c>
      <c r="H25" s="5" t="s">
        <v>115</v>
      </c>
      <c r="I25" s="5" t="s">
        <v>115</v>
      </c>
      <c r="J25" s="5" t="s">
        <v>115</v>
      </c>
      <c r="K25" s="5" t="s">
        <v>115</v>
      </c>
    </row>
    <row r="26" spans="2:11" ht="12.75">
      <c r="B26" s="5">
        <v>2002</v>
      </c>
      <c r="C26" s="5">
        <v>609</v>
      </c>
      <c r="D26" s="5">
        <v>1224</v>
      </c>
      <c r="E26" s="5">
        <v>276</v>
      </c>
      <c r="F26" s="5">
        <v>355</v>
      </c>
      <c r="H26" s="5" t="s">
        <v>115</v>
      </c>
      <c r="I26" s="5" t="s">
        <v>115</v>
      </c>
      <c r="J26" s="5" t="s">
        <v>115</v>
      </c>
      <c r="K26" s="5" t="s">
        <v>115</v>
      </c>
    </row>
    <row r="27" spans="2:11" ht="12.75">
      <c r="B27" s="5">
        <v>2001</v>
      </c>
      <c r="C27" s="5">
        <v>776</v>
      </c>
      <c r="D27" s="5">
        <v>1438</v>
      </c>
      <c r="E27" s="5">
        <v>370</v>
      </c>
      <c r="F27" s="5">
        <v>318</v>
      </c>
      <c r="H27" s="5" t="s">
        <v>115</v>
      </c>
      <c r="I27" s="5" t="s">
        <v>115</v>
      </c>
      <c r="J27" s="5" t="s">
        <v>115</v>
      </c>
      <c r="K27" s="5" t="s">
        <v>115</v>
      </c>
    </row>
    <row r="28" spans="2:11" ht="12.75">
      <c r="B28" s="5">
        <v>2000</v>
      </c>
      <c r="C28" s="5">
        <v>681</v>
      </c>
      <c r="D28" s="5">
        <v>1042</v>
      </c>
      <c r="E28" s="5">
        <v>498</v>
      </c>
      <c r="F28" s="5">
        <v>373</v>
      </c>
      <c r="H28" s="5" t="s">
        <v>115</v>
      </c>
      <c r="I28" s="5" t="s">
        <v>115</v>
      </c>
      <c r="J28" s="5" t="s">
        <v>115</v>
      </c>
      <c r="K28" s="5" t="s">
        <v>115</v>
      </c>
    </row>
    <row r="29" spans="2:11" ht="12.75">
      <c r="B29" s="5">
        <v>1999</v>
      </c>
      <c r="C29" s="5">
        <v>1300</v>
      </c>
      <c r="D29" s="5">
        <v>1600</v>
      </c>
      <c r="E29" s="5">
        <v>1100</v>
      </c>
      <c r="F29" s="5">
        <v>600</v>
      </c>
      <c r="H29" s="5" t="s">
        <v>115</v>
      </c>
      <c r="I29" s="5" t="s">
        <v>115</v>
      </c>
      <c r="J29" s="5" t="s">
        <v>115</v>
      </c>
      <c r="K29" s="5" t="s">
        <v>115</v>
      </c>
    </row>
    <row r="30" spans="1:11" ht="51">
      <c r="A30" s="5" t="s">
        <v>118</v>
      </c>
      <c r="B30" s="5">
        <v>2005</v>
      </c>
      <c r="C30" s="17">
        <v>3245</v>
      </c>
      <c r="D30" s="17">
        <v>4596</v>
      </c>
      <c r="E30" s="17">
        <v>1621</v>
      </c>
      <c r="F30" s="17">
        <v>1618</v>
      </c>
      <c r="H30" s="17">
        <v>7087</v>
      </c>
      <c r="I30" s="17">
        <v>2319</v>
      </c>
      <c r="J30" s="17">
        <v>1674</v>
      </c>
      <c r="K30" s="5" t="s">
        <v>115</v>
      </c>
    </row>
    <row r="31" spans="2:11" ht="12.75">
      <c r="B31" s="5">
        <v>2004</v>
      </c>
      <c r="C31" s="17">
        <v>3056</v>
      </c>
      <c r="D31" s="17">
        <v>4265</v>
      </c>
      <c r="E31" s="17">
        <v>1854</v>
      </c>
      <c r="F31" s="17">
        <v>1496</v>
      </c>
      <c r="H31" s="17">
        <v>6885</v>
      </c>
      <c r="I31" s="17">
        <v>2321</v>
      </c>
      <c r="J31" s="17">
        <v>1466</v>
      </c>
      <c r="K31" s="5" t="s">
        <v>115</v>
      </c>
    </row>
    <row r="32" spans="2:11" ht="12.75">
      <c r="B32" s="5">
        <v>2003</v>
      </c>
      <c r="C32" s="17">
        <v>2919</v>
      </c>
      <c r="D32" s="17">
        <v>3994</v>
      </c>
      <c r="E32" s="17">
        <v>1902</v>
      </c>
      <c r="F32" s="17">
        <v>1228</v>
      </c>
      <c r="H32" s="17">
        <v>6510</v>
      </c>
      <c r="I32" s="17">
        <v>2277</v>
      </c>
      <c r="J32" s="17">
        <v>1255</v>
      </c>
      <c r="K32" s="5" t="s">
        <v>115</v>
      </c>
    </row>
    <row r="33" spans="2:11" ht="12.75">
      <c r="B33" s="5">
        <v>2002</v>
      </c>
      <c r="C33" s="17">
        <v>2781</v>
      </c>
      <c r="D33" s="17">
        <v>4142</v>
      </c>
      <c r="E33" s="17">
        <v>1792</v>
      </c>
      <c r="F33" s="17">
        <v>1051</v>
      </c>
      <c r="H33" s="17">
        <v>6180</v>
      </c>
      <c r="I33" s="17">
        <v>2132</v>
      </c>
      <c r="J33" s="17">
        <v>1093</v>
      </c>
      <c r="K33" s="5" t="s">
        <v>115</v>
      </c>
    </row>
    <row r="34" spans="2:11" ht="12.75">
      <c r="B34" s="5">
        <v>2001</v>
      </c>
      <c r="C34" s="17">
        <v>2716</v>
      </c>
      <c r="D34" s="17">
        <v>3752</v>
      </c>
      <c r="E34" s="17">
        <v>1783</v>
      </c>
      <c r="F34" s="17">
        <v>899</v>
      </c>
      <c r="H34" s="17">
        <v>5674</v>
      </c>
      <c r="I34" s="17">
        <v>2177</v>
      </c>
      <c r="J34" s="17">
        <v>997</v>
      </c>
      <c r="K34" s="5" t="s">
        <v>115</v>
      </c>
    </row>
    <row r="35" spans="2:11" ht="12.75">
      <c r="B35" s="5">
        <v>2000</v>
      </c>
      <c r="C35" s="17">
        <v>2693</v>
      </c>
      <c r="D35" s="17">
        <v>2922</v>
      </c>
      <c r="E35" s="17">
        <v>1721</v>
      </c>
      <c r="F35" s="17">
        <v>794</v>
      </c>
      <c r="H35" s="17">
        <v>5256</v>
      </c>
      <c r="I35" s="17">
        <v>1968</v>
      </c>
      <c r="J35" s="17">
        <v>906</v>
      </c>
      <c r="K35" s="5" t="s">
        <v>115</v>
      </c>
    </row>
    <row r="36" spans="2:11" ht="12.75">
      <c r="B36" s="5">
        <v>1999</v>
      </c>
      <c r="C36" s="17" t="s">
        <v>115</v>
      </c>
      <c r="D36" s="17" t="s">
        <v>115</v>
      </c>
      <c r="E36" s="17" t="s">
        <v>115</v>
      </c>
      <c r="F36" s="17" t="s">
        <v>115</v>
      </c>
      <c r="H36" s="17">
        <v>4580</v>
      </c>
      <c r="I36" s="17">
        <v>1195</v>
      </c>
      <c r="J36" s="17">
        <v>794</v>
      </c>
      <c r="K36" s="5" t="s">
        <v>115</v>
      </c>
    </row>
    <row r="37" spans="1:12" ht="25.5">
      <c r="A37" s="5" t="s">
        <v>201</v>
      </c>
      <c r="B37" s="5">
        <v>2005</v>
      </c>
      <c r="C37" s="17">
        <v>1664</v>
      </c>
      <c r="D37" s="17">
        <v>4098</v>
      </c>
      <c r="E37" s="17">
        <v>817</v>
      </c>
      <c r="F37" s="17">
        <v>424</v>
      </c>
      <c r="G37" s="17"/>
      <c r="H37" s="5">
        <v>839</v>
      </c>
      <c r="I37" s="5">
        <v>1517</v>
      </c>
      <c r="J37" s="5">
        <v>4316</v>
      </c>
      <c r="K37" s="5">
        <v>331</v>
      </c>
      <c r="L37" s="17"/>
    </row>
    <row r="38" spans="2:11" ht="12.75">
      <c r="B38" s="5">
        <v>2004</v>
      </c>
      <c r="C38" s="17">
        <v>1526</v>
      </c>
      <c r="D38" s="17">
        <v>3824</v>
      </c>
      <c r="E38" s="17">
        <v>856</v>
      </c>
      <c r="F38" s="17">
        <v>340</v>
      </c>
      <c r="H38" s="5">
        <v>794</v>
      </c>
      <c r="I38" s="5">
        <v>1495</v>
      </c>
      <c r="J38" s="5">
        <v>3888</v>
      </c>
      <c r="K38" s="5">
        <v>369</v>
      </c>
    </row>
    <row r="39" spans="2:11" ht="12.75">
      <c r="B39" s="5">
        <v>2003</v>
      </c>
      <c r="C39" s="17">
        <v>1448</v>
      </c>
      <c r="D39" s="17">
        <v>3606</v>
      </c>
      <c r="E39" s="17">
        <v>814</v>
      </c>
      <c r="F39" s="17">
        <v>199</v>
      </c>
      <c r="H39" s="5">
        <v>750</v>
      </c>
      <c r="I39" s="5">
        <v>1471</v>
      </c>
      <c r="J39" s="5">
        <v>3510</v>
      </c>
      <c r="K39" s="5">
        <v>336</v>
      </c>
    </row>
    <row r="40" spans="2:11" ht="12.75">
      <c r="B40" s="5">
        <v>2002</v>
      </c>
      <c r="C40" s="17">
        <v>1325</v>
      </c>
      <c r="D40" s="17">
        <v>3400</v>
      </c>
      <c r="E40" s="17">
        <v>697</v>
      </c>
      <c r="F40" s="17">
        <v>123</v>
      </c>
      <c r="H40" s="5">
        <v>704</v>
      </c>
      <c r="I40" s="5">
        <v>1433</v>
      </c>
      <c r="J40" s="5">
        <v>3152</v>
      </c>
      <c r="K40" s="5">
        <v>256</v>
      </c>
    </row>
    <row r="41" spans="2:11" ht="12.75">
      <c r="B41" s="5">
        <v>2001</v>
      </c>
      <c r="C41" s="17">
        <v>1300</v>
      </c>
      <c r="D41" s="17">
        <v>3184</v>
      </c>
      <c r="E41" s="17">
        <v>650</v>
      </c>
      <c r="F41" s="17">
        <v>105</v>
      </c>
      <c r="H41" s="5">
        <v>657</v>
      </c>
      <c r="I41" s="5">
        <v>1350</v>
      </c>
      <c r="J41" s="5">
        <v>2932</v>
      </c>
      <c r="K41" s="5">
        <v>300</v>
      </c>
    </row>
    <row r="42" spans="2:11" ht="12.75">
      <c r="B42" s="5">
        <v>2000</v>
      </c>
      <c r="C42" s="17">
        <v>1717</v>
      </c>
      <c r="D42" s="17">
        <v>3029</v>
      </c>
      <c r="E42" s="17">
        <v>574</v>
      </c>
      <c r="F42" s="17">
        <v>94</v>
      </c>
      <c r="H42" s="5">
        <v>580</v>
      </c>
      <c r="I42" s="5">
        <v>1263</v>
      </c>
      <c r="J42" s="5">
        <v>2724</v>
      </c>
      <c r="K42" s="5">
        <v>847</v>
      </c>
    </row>
    <row r="43" spans="2:11" ht="12.75">
      <c r="B43" s="5">
        <v>1999</v>
      </c>
      <c r="C43" s="17">
        <f>SUM(J49:J52)</f>
        <v>1571</v>
      </c>
      <c r="D43" s="17">
        <v>2364</v>
      </c>
      <c r="E43" s="17">
        <v>301</v>
      </c>
      <c r="F43" s="17">
        <v>80</v>
      </c>
      <c r="H43" s="5">
        <v>513</v>
      </c>
      <c r="I43" s="5">
        <v>662</v>
      </c>
      <c r="J43" s="5">
        <v>2489</v>
      </c>
      <c r="K43" s="5">
        <v>652</v>
      </c>
    </row>
    <row r="44" spans="3:10" ht="12.75">
      <c r="C44" s="17"/>
      <c r="D44" s="17"/>
      <c r="H44" s="17"/>
      <c r="I44" s="17"/>
      <c r="J44" s="17"/>
    </row>
    <row r="46" spans="1:4" ht="25.5">
      <c r="A46" s="2" t="s">
        <v>202</v>
      </c>
      <c r="B46" s="2"/>
      <c r="C46" s="2"/>
      <c r="D46" s="2"/>
    </row>
    <row r="47" spans="1:4" ht="12.75">
      <c r="A47" s="2"/>
      <c r="B47" s="2"/>
      <c r="C47" s="2"/>
      <c r="D47" s="2"/>
    </row>
    <row r="48" spans="1:15" ht="12.75">
      <c r="A48" s="2" t="s">
        <v>113</v>
      </c>
      <c r="B48" s="2"/>
      <c r="C48" s="2" t="s">
        <v>108</v>
      </c>
      <c r="D48" s="2">
        <v>2005</v>
      </c>
      <c r="E48" s="2">
        <v>2004</v>
      </c>
      <c r="F48" s="2">
        <v>2003</v>
      </c>
      <c r="G48" s="2">
        <v>2002</v>
      </c>
      <c r="H48" s="2">
        <v>2001</v>
      </c>
      <c r="I48" s="2">
        <v>2000</v>
      </c>
      <c r="J48" s="2">
        <v>1999</v>
      </c>
      <c r="K48" s="2"/>
      <c r="L48" s="2"/>
      <c r="M48" s="2"/>
      <c r="N48" s="2"/>
      <c r="O48" s="2"/>
    </row>
    <row r="49" spans="1:13" ht="12.75">
      <c r="A49" s="5" t="s">
        <v>103</v>
      </c>
      <c r="C49" s="5" t="s">
        <v>109</v>
      </c>
      <c r="D49" s="5">
        <v>179</v>
      </c>
      <c r="E49" s="5">
        <v>179</v>
      </c>
      <c r="F49" s="5">
        <v>178</v>
      </c>
      <c r="G49" s="5">
        <v>178</v>
      </c>
      <c r="H49" s="5">
        <v>175</v>
      </c>
      <c r="I49" s="5">
        <v>179</v>
      </c>
      <c r="J49" s="5">
        <v>179</v>
      </c>
      <c r="M49" s="5"/>
    </row>
    <row r="50" spans="3:13" ht="12.75">
      <c r="C50" s="5" t="s">
        <v>110</v>
      </c>
      <c r="D50" s="5">
        <v>595</v>
      </c>
      <c r="E50" s="5">
        <v>588</v>
      </c>
      <c r="F50" s="5">
        <v>566</v>
      </c>
      <c r="G50" s="5">
        <v>534</v>
      </c>
      <c r="H50" s="5">
        <v>539</v>
      </c>
      <c r="I50" s="5">
        <v>530</v>
      </c>
      <c r="J50" s="5">
        <v>398</v>
      </c>
      <c r="M50" s="5"/>
    </row>
    <row r="51" spans="3:13" ht="12.75">
      <c r="C51" s="5" t="s">
        <v>111</v>
      </c>
      <c r="D51" s="5">
        <v>782</v>
      </c>
      <c r="E51" s="5">
        <v>630</v>
      </c>
      <c r="F51" s="5">
        <v>578</v>
      </c>
      <c r="G51" s="5">
        <v>487</v>
      </c>
      <c r="H51" s="5">
        <v>459</v>
      </c>
      <c r="I51" s="5">
        <v>424</v>
      </c>
      <c r="J51" s="5">
        <v>418</v>
      </c>
      <c r="M51" s="5"/>
    </row>
    <row r="52" spans="3:13" ht="12.75">
      <c r="C52" s="5" t="s">
        <v>112</v>
      </c>
      <c r="D52" s="5">
        <v>108</v>
      </c>
      <c r="E52" s="5">
        <v>129</v>
      </c>
      <c r="F52" s="5">
        <v>126</v>
      </c>
      <c r="G52" s="5">
        <v>126</v>
      </c>
      <c r="H52" s="5">
        <v>127</v>
      </c>
      <c r="I52" s="5">
        <v>584</v>
      </c>
      <c r="J52" s="5">
        <v>576</v>
      </c>
      <c r="M52" s="5"/>
    </row>
    <row r="53" spans="1:13" ht="12.75">
      <c r="A53" s="5" t="s">
        <v>104</v>
      </c>
      <c r="C53" s="5" t="s">
        <v>109</v>
      </c>
      <c r="D53" s="5">
        <f>500-D49</f>
        <v>321</v>
      </c>
      <c r="E53" s="5">
        <v>288</v>
      </c>
      <c r="F53" s="5">
        <v>281</v>
      </c>
      <c r="G53" s="5">
        <v>268</v>
      </c>
      <c r="H53" s="5">
        <v>253</v>
      </c>
      <c r="I53" s="5">
        <v>187</v>
      </c>
      <c r="J53" s="5">
        <v>142</v>
      </c>
      <c r="M53" s="5"/>
    </row>
    <row r="54" spans="3:13" ht="12.75">
      <c r="C54" s="5" t="s">
        <v>110</v>
      </c>
      <c r="D54" s="5">
        <f>1360-D50</f>
        <v>765</v>
      </c>
      <c r="E54" s="5">
        <v>690</v>
      </c>
      <c r="F54" s="5">
        <v>651</v>
      </c>
      <c r="G54" s="5">
        <v>650</v>
      </c>
      <c r="H54" s="5">
        <v>548</v>
      </c>
      <c r="I54" s="5">
        <v>480</v>
      </c>
      <c r="J54" s="5">
        <v>181</v>
      </c>
      <c r="M54" s="5"/>
    </row>
    <row r="55" spans="3:13" ht="12.75">
      <c r="C55" s="5" t="s">
        <v>111</v>
      </c>
      <c r="D55" s="5">
        <f>3571-D51</f>
        <v>2789</v>
      </c>
      <c r="E55" s="5">
        <v>2606</v>
      </c>
      <c r="F55" s="5">
        <v>2464</v>
      </c>
      <c r="G55" s="5">
        <v>2352</v>
      </c>
      <c r="H55" s="5">
        <v>2210</v>
      </c>
      <c r="I55" s="5">
        <v>2099</v>
      </c>
      <c r="J55" s="5">
        <v>1965</v>
      </c>
      <c r="M55" s="5"/>
    </row>
    <row r="56" spans="3:13" ht="12.75">
      <c r="C56" s="5" t="s">
        <v>112</v>
      </c>
      <c r="D56" s="5">
        <f>331-D52</f>
        <v>223</v>
      </c>
      <c r="E56" s="5">
        <v>240</v>
      </c>
      <c r="F56" s="5">
        <v>210</v>
      </c>
      <c r="G56" s="5">
        <v>130</v>
      </c>
      <c r="H56" s="5">
        <v>173</v>
      </c>
      <c r="I56" s="5">
        <v>263</v>
      </c>
      <c r="J56" s="5">
        <v>76</v>
      </c>
      <c r="M56" s="5"/>
    </row>
    <row r="57" spans="1:13" ht="12.75">
      <c r="A57" s="5" t="s">
        <v>105</v>
      </c>
      <c r="C57" s="5" t="s">
        <v>109</v>
      </c>
      <c r="D57" s="5">
        <v>148</v>
      </c>
      <c r="E57" s="5">
        <v>157</v>
      </c>
      <c r="F57" s="5">
        <v>147</v>
      </c>
      <c r="G57" s="5">
        <v>135</v>
      </c>
      <c r="H57" s="5">
        <v>124</v>
      </c>
      <c r="I57" s="5">
        <v>120</v>
      </c>
      <c r="J57" s="5">
        <v>112</v>
      </c>
      <c r="M57" s="5"/>
    </row>
    <row r="58" spans="3:13" ht="12.75">
      <c r="C58" s="5" t="s">
        <v>110</v>
      </c>
      <c r="D58" s="5">
        <v>149</v>
      </c>
      <c r="E58" s="5">
        <v>211</v>
      </c>
      <c r="F58" s="5">
        <v>254</v>
      </c>
      <c r="G58" s="5">
        <v>249</v>
      </c>
      <c r="H58" s="5">
        <v>263</v>
      </c>
      <c r="I58" s="5">
        <v>253</v>
      </c>
      <c r="J58" s="5">
        <v>83</v>
      </c>
      <c r="M58" s="5"/>
    </row>
    <row r="59" spans="3:13" ht="12.75">
      <c r="C59" s="5" t="s">
        <v>111</v>
      </c>
      <c r="D59" s="5">
        <v>520</v>
      </c>
      <c r="E59" s="5">
        <v>488</v>
      </c>
      <c r="F59" s="5">
        <v>413</v>
      </c>
      <c r="G59" s="5">
        <v>313</v>
      </c>
      <c r="H59" s="5">
        <v>263</v>
      </c>
      <c r="I59" s="5">
        <v>201</v>
      </c>
      <c r="J59" s="5">
        <v>106</v>
      </c>
      <c r="M59" s="5"/>
    </row>
    <row r="60" spans="3:13" ht="12.75">
      <c r="C60" s="5" t="s">
        <v>112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M60" s="5"/>
    </row>
    <row r="61" spans="1:13" ht="12.75">
      <c r="A61" s="5" t="s">
        <v>106</v>
      </c>
      <c r="C61" s="5" t="s">
        <v>109</v>
      </c>
      <c r="D61" s="5">
        <v>191</v>
      </c>
      <c r="E61" s="5">
        <v>170</v>
      </c>
      <c r="F61" s="5">
        <v>144</v>
      </c>
      <c r="G61" s="5">
        <v>123</v>
      </c>
      <c r="H61" s="5">
        <v>105</v>
      </c>
      <c r="I61" s="5">
        <v>94</v>
      </c>
      <c r="J61" s="5">
        <v>80</v>
      </c>
      <c r="M61" s="5"/>
    </row>
    <row r="62" spans="3:13" ht="12.75">
      <c r="C62" s="5" t="s">
        <v>110</v>
      </c>
      <c r="D62" s="5">
        <v>8</v>
      </c>
      <c r="E62" s="5">
        <v>6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M62" s="5"/>
    </row>
    <row r="63" spans="3:13" ht="12.75">
      <c r="C63" s="5" t="s">
        <v>111</v>
      </c>
      <c r="D63" s="5">
        <v>225</v>
      </c>
      <c r="E63" s="5">
        <v>164</v>
      </c>
      <c r="F63" s="5">
        <v>55</v>
      </c>
      <c r="G63" s="5">
        <v>0</v>
      </c>
      <c r="H63" s="5">
        <v>0</v>
      </c>
      <c r="I63" s="5">
        <v>0</v>
      </c>
      <c r="J63" s="5">
        <v>0</v>
      </c>
      <c r="M63" s="5"/>
    </row>
    <row r="64" spans="3:13" ht="12.75">
      <c r="C64" s="5" t="s">
        <v>112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M64" s="5"/>
    </row>
    <row r="65" spans="1:13" ht="12.75">
      <c r="A65" s="5" t="s">
        <v>107</v>
      </c>
      <c r="C65" s="5" t="s">
        <v>109</v>
      </c>
      <c r="D65" s="5">
        <v>839</v>
      </c>
      <c r="E65" s="5">
        <v>794</v>
      </c>
      <c r="F65" s="5">
        <v>750</v>
      </c>
      <c r="G65" s="5">
        <v>704</v>
      </c>
      <c r="H65" s="5">
        <v>657</v>
      </c>
      <c r="I65" s="5">
        <v>580</v>
      </c>
      <c r="J65" s="5">
        <v>513</v>
      </c>
      <c r="M65" s="5"/>
    </row>
    <row r="66" spans="3:13" ht="12.75">
      <c r="C66" s="5" t="s">
        <v>110</v>
      </c>
      <c r="D66" s="5">
        <v>1517</v>
      </c>
      <c r="E66" s="5">
        <v>1495</v>
      </c>
      <c r="F66" s="5">
        <v>1471</v>
      </c>
      <c r="G66" s="5">
        <v>1433</v>
      </c>
      <c r="H66" s="5">
        <v>1350</v>
      </c>
      <c r="I66" s="5">
        <v>1263</v>
      </c>
      <c r="J66" s="5">
        <v>662</v>
      </c>
      <c r="M66" s="5"/>
    </row>
    <row r="67" spans="3:13" ht="12.75">
      <c r="C67" s="5" t="s">
        <v>111</v>
      </c>
      <c r="D67" s="5">
        <v>4316</v>
      </c>
      <c r="E67" s="5">
        <v>3888</v>
      </c>
      <c r="F67" s="5">
        <v>3510</v>
      </c>
      <c r="G67" s="5">
        <v>3152</v>
      </c>
      <c r="H67" s="5">
        <v>2932</v>
      </c>
      <c r="I67" s="5">
        <v>2724</v>
      </c>
      <c r="J67" s="5">
        <v>2489</v>
      </c>
      <c r="M67" s="5"/>
    </row>
    <row r="68" spans="3:13" ht="12.75">
      <c r="C68" s="5" t="s">
        <v>112</v>
      </c>
      <c r="D68" s="5">
        <v>331</v>
      </c>
      <c r="E68" s="5">
        <v>369</v>
      </c>
      <c r="F68" s="5">
        <v>336</v>
      </c>
      <c r="G68" s="5">
        <v>256</v>
      </c>
      <c r="H68" s="5">
        <v>300</v>
      </c>
      <c r="I68" s="5">
        <v>847</v>
      </c>
      <c r="J68" s="5">
        <v>652</v>
      </c>
      <c r="M68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5" customWidth="1"/>
    <col min="2" max="2" width="8.28125" style="5" customWidth="1"/>
    <col min="3" max="3" width="15.28125" style="5" customWidth="1"/>
    <col min="4" max="5" width="15.00390625" style="5" customWidth="1"/>
    <col min="6" max="6" width="9.140625" style="5" customWidth="1"/>
  </cols>
  <sheetData>
    <row r="1" spans="1:5" ht="25.5">
      <c r="A1" s="2"/>
      <c r="B1" s="3" t="s">
        <v>200</v>
      </c>
      <c r="C1" s="3" t="s">
        <v>195</v>
      </c>
      <c r="D1" s="3" t="s">
        <v>104</v>
      </c>
      <c r="E1" s="3" t="s">
        <v>106</v>
      </c>
    </row>
    <row r="2" spans="1:5" ht="12.75">
      <c r="A2" s="5" t="s">
        <v>196</v>
      </c>
      <c r="B2" s="5">
        <v>2005</v>
      </c>
      <c r="C2" s="5">
        <v>29990</v>
      </c>
      <c r="D2" s="5">
        <v>5095</v>
      </c>
      <c r="E2" s="5">
        <v>4368</v>
      </c>
    </row>
    <row r="3" spans="2:5" ht="12.75">
      <c r="B3" s="5">
        <v>2004</v>
      </c>
      <c r="C3" s="5">
        <v>27146</v>
      </c>
      <c r="D3" s="5">
        <v>3818</v>
      </c>
      <c r="E3" s="5">
        <v>2902</v>
      </c>
    </row>
    <row r="4" spans="1:5" ht="12.75">
      <c r="A4" s="5" t="s">
        <v>122</v>
      </c>
      <c r="B4" s="5">
        <v>2005</v>
      </c>
      <c r="C4" s="5">
        <v>1788</v>
      </c>
      <c r="D4" s="5">
        <v>263</v>
      </c>
      <c r="E4" s="5">
        <v>229</v>
      </c>
    </row>
    <row r="5" spans="2:5" ht="12.75">
      <c r="B5" s="5">
        <v>2004</v>
      </c>
      <c r="C5" s="5">
        <v>1556</v>
      </c>
      <c r="D5" s="5">
        <v>243</v>
      </c>
      <c r="E5" s="5">
        <v>153</v>
      </c>
    </row>
    <row r="6" spans="1:5" ht="38.25">
      <c r="A6" s="5" t="s">
        <v>198</v>
      </c>
      <c r="B6" s="5">
        <v>2005</v>
      </c>
      <c r="C6" s="5">
        <v>15906</v>
      </c>
      <c r="D6" s="5">
        <v>3888</v>
      </c>
      <c r="E6" s="5">
        <v>3012</v>
      </c>
    </row>
    <row r="7" spans="2:5" ht="12.75">
      <c r="B7" s="5">
        <v>2004</v>
      </c>
      <c r="C7" s="5">
        <v>13206</v>
      </c>
      <c r="D7" s="5">
        <v>3755</v>
      </c>
      <c r="E7" s="5">
        <v>2486</v>
      </c>
    </row>
    <row r="8" spans="1:5" ht="25.5">
      <c r="A8" s="5" t="s">
        <v>199</v>
      </c>
      <c r="B8" s="5">
        <v>2005</v>
      </c>
      <c r="C8" s="5">
        <v>1673</v>
      </c>
      <c r="D8" s="5">
        <v>549</v>
      </c>
      <c r="E8" s="5">
        <v>417</v>
      </c>
    </row>
    <row r="9" spans="2:5" ht="12.75">
      <c r="B9" s="5">
        <v>2004</v>
      </c>
      <c r="C9" s="5">
        <v>1637</v>
      </c>
      <c r="D9" s="5">
        <v>358</v>
      </c>
      <c r="E9" s="5">
        <v>247</v>
      </c>
    </row>
    <row r="10" spans="1:5" ht="51">
      <c r="A10" s="5" t="s">
        <v>197</v>
      </c>
      <c r="B10" s="5">
        <v>2005</v>
      </c>
      <c r="C10" s="17">
        <v>2407.875</v>
      </c>
      <c r="D10" s="17">
        <v>2721.598</v>
      </c>
      <c r="E10" s="17"/>
    </row>
    <row r="11" spans="2:5" ht="12.75">
      <c r="B11" s="5">
        <v>2004</v>
      </c>
      <c r="C11" s="17">
        <v>2248.83</v>
      </c>
      <c r="D11" s="17">
        <v>2315.811</v>
      </c>
      <c r="E11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E.Peek</cp:lastModifiedBy>
  <dcterms:created xsi:type="dcterms:W3CDTF">2006-04-02T09:15:21Z</dcterms:created>
  <dcterms:modified xsi:type="dcterms:W3CDTF">2009-10-29T10:45:43Z</dcterms:modified>
  <cp:category/>
  <cp:version/>
  <cp:contentType/>
  <cp:contentStatus/>
</cp:coreProperties>
</file>